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filterPrivacy="1"/>
  <bookViews>
    <workbookView xWindow="0" yWindow="0" windowWidth="20490" windowHeight="7065" firstSheet="21"/>
  </bookViews>
  <sheets>
    <sheet name="01.09.2020" sheetId="375" r:id="rId1"/>
    <sheet name="02.09.2020" sheetId="378" r:id="rId2"/>
    <sheet name="03.09.2020" sheetId="379" r:id="rId3"/>
    <sheet name="04.09.2020" sheetId="381" r:id="rId4"/>
    <sheet name="05.09.2020" sheetId="383" r:id="rId5"/>
    <sheet name="06.09.2020 " sheetId="385" r:id="rId6"/>
    <sheet name="07.09.2020  " sheetId="387" r:id="rId7"/>
    <sheet name="08.09.2020   " sheetId="389" r:id="rId8"/>
    <sheet name="09.09.2020 " sheetId="393" r:id="rId9"/>
    <sheet name="10.09.2020" sheetId="395" r:id="rId10"/>
    <sheet name="11.09.2020 " sheetId="397" r:id="rId11"/>
    <sheet name="12.09.2020 " sheetId="399" r:id="rId12"/>
    <sheet name="13.09.2020 " sheetId="401" r:id="rId13"/>
    <sheet name="14.09.2020" sheetId="403" r:id="rId14"/>
    <sheet name="15.09.2020" sheetId="405" r:id="rId15"/>
    <sheet name="16.09.2020" sheetId="408" r:id="rId16"/>
    <sheet name="17.09.2020" sheetId="410" r:id="rId17"/>
    <sheet name="18.09.2020" sheetId="412" r:id="rId18"/>
    <sheet name="19.09.2020 " sheetId="414" r:id="rId19"/>
    <sheet name="20.09.2020" sheetId="416" r:id="rId20"/>
    <sheet name="21.09.2020 " sheetId="421" r:id="rId21"/>
    <sheet name="22.09.2020 " sheetId="422" r:id="rId22"/>
    <sheet name="23.09.2020 " sheetId="423" r:id="rId23"/>
    <sheet name="24.09.2020  " sheetId="424" r:id="rId24"/>
    <sheet name="25.09.2020  " sheetId="425" r:id="rId25"/>
    <sheet name="26.09.2020 " sheetId="426" r:id="rId26"/>
    <sheet name="27.09.2020 " sheetId="429" r:id="rId27"/>
    <sheet name="28.09.2020  " sheetId="431" r:id="rId28"/>
    <sheet name="29.09.2020" sheetId="433" r:id="rId29"/>
    <sheet name="30.09.2020" sheetId="435" r:id="rId30"/>
  </sheets>
  <calcPr calcId="144525"/>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39" i="375" l="1"/>
  <c r="M39" i="375"/>
  <c r="N37" i="378"/>
  <c r="M37" i="378"/>
  <c r="N36" i="378"/>
  <c r="M36" i="378"/>
  <c r="N35" i="378"/>
  <c r="M35" i="378"/>
  <c r="N34" i="378"/>
  <c r="M34" i="378"/>
  <c r="N33" i="378"/>
  <c r="M33" i="378"/>
  <c r="N32" i="378"/>
  <c r="M32" i="378"/>
  <c r="N31" i="378"/>
  <c r="M31" i="378"/>
  <c r="N30" i="378"/>
  <c r="M30" i="378"/>
  <c r="N29" i="378"/>
  <c r="M29" i="378"/>
  <c r="N28" i="378"/>
  <c r="M28" i="378"/>
  <c r="N27" i="378"/>
  <c r="M27" i="378"/>
  <c r="N26" i="378"/>
  <c r="M26" i="378"/>
  <c r="N25" i="378"/>
  <c r="M25" i="378"/>
  <c r="N24" i="378"/>
  <c r="M24" i="378"/>
  <c r="N23" i="378"/>
  <c r="M23" i="378"/>
  <c r="N22" i="378"/>
  <c r="M22" i="378"/>
  <c r="N21" i="378"/>
  <c r="M21" i="378"/>
  <c r="N20" i="378"/>
  <c r="M20" i="378"/>
  <c r="N19" i="378"/>
  <c r="M19" i="378"/>
  <c r="N18" i="378"/>
  <c r="M18" i="378"/>
  <c r="N17" i="378"/>
  <c r="M17" i="378"/>
  <c r="N16" i="378"/>
  <c r="M16" i="378"/>
  <c r="N15" i="378"/>
  <c r="M15" i="378"/>
  <c r="N14" i="378"/>
  <c r="N38" i="378" s="1"/>
  <c r="M14" i="378"/>
  <c r="M38" i="378" s="1"/>
  <c r="N37" i="379"/>
  <c r="M37" i="379"/>
  <c r="N36" i="379"/>
  <c r="M36" i="379"/>
  <c r="N35" i="379"/>
  <c r="M35" i="379"/>
  <c r="N34" i="379"/>
  <c r="M34" i="379"/>
  <c r="N33" i="379"/>
  <c r="M33" i="379"/>
  <c r="N32" i="379"/>
  <c r="M32" i="379"/>
  <c r="N31" i="379"/>
  <c r="M31" i="379"/>
  <c r="N30" i="379"/>
  <c r="M30" i="379"/>
  <c r="N29" i="379"/>
  <c r="M29" i="379"/>
  <c r="N28" i="379"/>
  <c r="M28" i="379"/>
  <c r="N27" i="379"/>
  <c r="M27" i="379"/>
  <c r="N26" i="379"/>
  <c r="M26" i="379"/>
  <c r="N25" i="379"/>
  <c r="M25" i="379"/>
  <c r="N24" i="379"/>
  <c r="M24" i="379"/>
  <c r="N23" i="379"/>
  <c r="M23" i="379"/>
  <c r="N22" i="379"/>
  <c r="M22" i="379"/>
  <c r="N21" i="379"/>
  <c r="M21" i="379"/>
  <c r="N20" i="379"/>
  <c r="M20" i="379"/>
  <c r="N19" i="379"/>
  <c r="M19" i="379"/>
  <c r="N18" i="379"/>
  <c r="M18" i="379"/>
  <c r="N17" i="379"/>
  <c r="M17" i="379"/>
  <c r="N16" i="379"/>
  <c r="M16" i="379"/>
  <c r="N15" i="379"/>
  <c r="M15" i="379"/>
  <c r="N14" i="379"/>
  <c r="N38" i="379" s="1"/>
  <c r="M14" i="379"/>
  <c r="M38" i="379" s="1"/>
  <c r="N37" i="381"/>
  <c r="M37" i="381"/>
  <c r="N36" i="381"/>
  <c r="M36" i="381"/>
  <c r="N35" i="381"/>
  <c r="M35" i="381"/>
  <c r="N34" i="381"/>
  <c r="M34" i="381"/>
  <c r="N33" i="381"/>
  <c r="M33" i="381"/>
  <c r="N32" i="381"/>
  <c r="M32" i="381"/>
  <c r="N31" i="381"/>
  <c r="M31" i="381"/>
  <c r="N30" i="381"/>
  <c r="M30" i="381"/>
  <c r="N29" i="381"/>
  <c r="M29" i="381"/>
  <c r="N28" i="381"/>
  <c r="M28" i="381"/>
  <c r="N27" i="381"/>
  <c r="M27" i="381"/>
  <c r="N26" i="381"/>
  <c r="M26" i="381"/>
  <c r="N25" i="381"/>
  <c r="M25" i="381"/>
  <c r="N24" i="381"/>
  <c r="M24" i="381"/>
  <c r="N23" i="381"/>
  <c r="M23" i="381"/>
  <c r="N22" i="381"/>
  <c r="M22" i="381"/>
  <c r="N21" i="381"/>
  <c r="M21" i="381"/>
  <c r="N20" i="381"/>
  <c r="M20" i="381"/>
  <c r="N19" i="381"/>
  <c r="M19" i="381"/>
  <c r="N18" i="381"/>
  <c r="M18" i="381"/>
  <c r="N17" i="381"/>
  <c r="M17" i="381"/>
  <c r="N16" i="381"/>
  <c r="M16" i="381"/>
  <c r="N15" i="381"/>
  <c r="M15" i="381"/>
  <c r="N14" i="381"/>
  <c r="N38" i="381" s="1"/>
  <c r="M14" i="381"/>
  <c r="M38" i="381" s="1"/>
  <c r="N37" i="383"/>
  <c r="M37" i="383"/>
  <c r="N36" i="383"/>
  <c r="M36" i="383"/>
  <c r="N35" i="383"/>
  <c r="M35" i="383"/>
  <c r="N34" i="383"/>
  <c r="M34" i="383"/>
  <c r="N33" i="383"/>
  <c r="M33" i="383"/>
  <c r="N32" i="383"/>
  <c r="M32" i="383"/>
  <c r="N31" i="383"/>
  <c r="M31" i="383"/>
  <c r="N30" i="383"/>
  <c r="M30" i="383"/>
  <c r="N29" i="383"/>
  <c r="M29" i="383"/>
  <c r="N28" i="383"/>
  <c r="M28" i="383"/>
  <c r="N27" i="383"/>
  <c r="M27" i="383"/>
  <c r="N26" i="383"/>
  <c r="M26" i="383"/>
  <c r="N25" i="383"/>
  <c r="M25" i="383"/>
  <c r="N24" i="383"/>
  <c r="M24" i="383"/>
  <c r="N23" i="383"/>
  <c r="M23" i="383"/>
  <c r="N22" i="383"/>
  <c r="M22" i="383"/>
  <c r="N21" i="383"/>
  <c r="M21" i="383"/>
  <c r="N20" i="383"/>
  <c r="M20" i="383"/>
  <c r="N19" i="383"/>
  <c r="M19" i="383"/>
  <c r="N18" i="383"/>
  <c r="M18" i="383"/>
  <c r="N17" i="383"/>
  <c r="M17" i="383"/>
  <c r="N16" i="383"/>
  <c r="M16" i="383"/>
  <c r="N15" i="383"/>
  <c r="M15" i="383"/>
  <c r="N14" i="383"/>
  <c r="N38" i="383" s="1"/>
  <c r="M14" i="383"/>
  <c r="M38" i="383" s="1"/>
  <c r="N37" i="385"/>
  <c r="M37" i="385"/>
  <c r="N36" i="385"/>
  <c r="M36" i="385"/>
  <c r="N35" i="385"/>
  <c r="M35" i="385"/>
  <c r="N34" i="385"/>
  <c r="M34" i="385"/>
  <c r="N33" i="385"/>
  <c r="M33" i="385"/>
  <c r="N32" i="385"/>
  <c r="M32" i="385"/>
  <c r="N31" i="385"/>
  <c r="M31" i="385"/>
  <c r="N30" i="385"/>
  <c r="M30" i="385"/>
  <c r="N29" i="385"/>
  <c r="M29" i="385"/>
  <c r="N28" i="385"/>
  <c r="M28" i="385"/>
  <c r="N27" i="385"/>
  <c r="M27" i="385"/>
  <c r="N26" i="385"/>
  <c r="M26" i="385"/>
  <c r="N25" i="385"/>
  <c r="M25" i="385"/>
  <c r="N24" i="385"/>
  <c r="M24" i="385"/>
  <c r="N23" i="385"/>
  <c r="M23" i="385"/>
  <c r="N22" i="385"/>
  <c r="M22" i="385"/>
  <c r="N21" i="385"/>
  <c r="M21" i="385"/>
  <c r="N20" i="385"/>
  <c r="M20" i="385"/>
  <c r="N19" i="385"/>
  <c r="M19" i="385"/>
  <c r="N18" i="385"/>
  <c r="M18" i="385"/>
  <c r="N17" i="385"/>
  <c r="M17" i="385"/>
  <c r="N16" i="385"/>
  <c r="M16" i="385"/>
  <c r="N15" i="385"/>
  <c r="M15" i="385"/>
  <c r="N14" i="385"/>
  <c r="N38" i="385" s="1"/>
  <c r="M14" i="385"/>
  <c r="M38" i="385" s="1"/>
  <c r="N37" i="387"/>
  <c r="M37" i="387"/>
  <c r="N36" i="387"/>
  <c r="M36" i="387"/>
  <c r="N35" i="387"/>
  <c r="M35" i="387"/>
  <c r="N34" i="387"/>
  <c r="M34" i="387"/>
  <c r="N33" i="387"/>
  <c r="M33" i="387"/>
  <c r="N32" i="387"/>
  <c r="M32" i="387"/>
  <c r="N31" i="387"/>
  <c r="M31" i="387"/>
  <c r="N30" i="387"/>
  <c r="M30" i="387"/>
  <c r="N29" i="387"/>
  <c r="M29" i="387"/>
  <c r="N28" i="387"/>
  <c r="M28" i="387"/>
  <c r="N27" i="387"/>
  <c r="M27" i="387"/>
  <c r="N26" i="387"/>
  <c r="M26" i="387"/>
  <c r="N25" i="387"/>
  <c r="M25" i="387"/>
  <c r="N24" i="387"/>
  <c r="M24" i="387"/>
  <c r="N23" i="387"/>
  <c r="M23" i="387"/>
  <c r="N22" i="387"/>
  <c r="M22" i="387"/>
  <c r="N21" i="387"/>
  <c r="M21" i="387"/>
  <c r="N20" i="387"/>
  <c r="M20" i="387"/>
  <c r="N19" i="387"/>
  <c r="M19" i="387"/>
  <c r="N18" i="387"/>
  <c r="M18" i="387"/>
  <c r="N17" i="387"/>
  <c r="M17" i="387"/>
  <c r="N16" i="387"/>
  <c r="M16" i="387"/>
  <c r="N15" i="387"/>
  <c r="M15" i="387"/>
  <c r="N14" i="387"/>
  <c r="N38" i="387" s="1"/>
  <c r="M14" i="387"/>
  <c r="M38" i="387" s="1"/>
  <c r="N37" i="389"/>
  <c r="M37" i="389"/>
  <c r="N36" i="389"/>
  <c r="M36" i="389"/>
  <c r="N35" i="389"/>
  <c r="M35" i="389"/>
  <c r="N34" i="389"/>
  <c r="M34" i="389"/>
  <c r="N33" i="389"/>
  <c r="M33" i="389"/>
  <c r="N32" i="389"/>
  <c r="M32" i="389"/>
  <c r="N31" i="389"/>
  <c r="M31" i="389"/>
  <c r="N30" i="389"/>
  <c r="M30" i="389"/>
  <c r="N29" i="389"/>
  <c r="M29" i="389"/>
  <c r="N28" i="389"/>
  <c r="M28" i="389"/>
  <c r="N27" i="389"/>
  <c r="M27" i="389"/>
  <c r="N26" i="389"/>
  <c r="M26" i="389"/>
  <c r="N25" i="389"/>
  <c r="M25" i="389"/>
  <c r="N24" i="389"/>
  <c r="M24" i="389"/>
  <c r="N23" i="389"/>
  <c r="M23" i="389"/>
  <c r="N22" i="389"/>
  <c r="M22" i="389"/>
  <c r="N21" i="389"/>
  <c r="M21" i="389"/>
  <c r="N20" i="389"/>
  <c r="M20" i="389"/>
  <c r="N19" i="389"/>
  <c r="M19" i="389"/>
  <c r="N18" i="389"/>
  <c r="M18" i="389"/>
  <c r="N17" i="389"/>
  <c r="M17" i="389"/>
  <c r="N16" i="389"/>
  <c r="M16" i="389"/>
  <c r="N15" i="389"/>
  <c r="M15" i="389"/>
  <c r="N14" i="389"/>
  <c r="N38" i="389" s="1"/>
  <c r="M14" i="389"/>
  <c r="M38" i="389" s="1"/>
  <c r="N37" i="393"/>
  <c r="M37" i="393"/>
  <c r="N36" i="393"/>
  <c r="M36" i="393"/>
  <c r="N35" i="393"/>
  <c r="M35" i="393"/>
  <c r="N34" i="393"/>
  <c r="M34" i="393"/>
  <c r="N33" i="393"/>
  <c r="M33" i="393"/>
  <c r="N32" i="393"/>
  <c r="M32" i="393"/>
  <c r="N31" i="393"/>
  <c r="M31" i="393"/>
  <c r="N30" i="393"/>
  <c r="M30" i="393"/>
  <c r="N29" i="393"/>
  <c r="M29" i="393"/>
  <c r="N28" i="393"/>
  <c r="M28" i="393"/>
  <c r="N27" i="393"/>
  <c r="M27" i="393"/>
  <c r="N26" i="393"/>
  <c r="M26" i="393"/>
  <c r="N25" i="393"/>
  <c r="M25" i="393"/>
  <c r="N24" i="393"/>
  <c r="M24" i="393"/>
  <c r="N23" i="393"/>
  <c r="M23" i="393"/>
  <c r="N22" i="393"/>
  <c r="M22" i="393"/>
  <c r="N21" i="393"/>
  <c r="M21" i="393"/>
  <c r="N20" i="393"/>
  <c r="M20" i="393"/>
  <c r="N19" i="393"/>
  <c r="M19" i="393"/>
  <c r="N18" i="393"/>
  <c r="M18" i="393"/>
  <c r="N17" i="393"/>
  <c r="M17" i="393"/>
  <c r="N16" i="393"/>
  <c r="M16" i="393"/>
  <c r="N15" i="393"/>
  <c r="M15" i="393"/>
  <c r="N14" i="393"/>
  <c r="N38" i="393" s="1"/>
  <c r="M14" i="393"/>
  <c r="M38" i="393" s="1"/>
  <c r="N37" i="395"/>
  <c r="M37" i="395"/>
  <c r="N36" i="395"/>
  <c r="M36" i="395"/>
  <c r="N35" i="395"/>
  <c r="M35" i="395"/>
  <c r="N34" i="395"/>
  <c r="M34" i="395"/>
  <c r="N33" i="395"/>
  <c r="M33" i="395"/>
  <c r="N32" i="395"/>
  <c r="M32" i="395"/>
  <c r="N31" i="395"/>
  <c r="M31" i="395"/>
  <c r="N30" i="395"/>
  <c r="M30" i="395"/>
  <c r="N29" i="395"/>
  <c r="M29" i="395"/>
  <c r="N28" i="395"/>
  <c r="M28" i="395"/>
  <c r="N27" i="395"/>
  <c r="M27" i="395"/>
  <c r="N26" i="395"/>
  <c r="M26" i="395"/>
  <c r="N25" i="395"/>
  <c r="M25" i="395"/>
  <c r="N24" i="395"/>
  <c r="M24" i="395"/>
  <c r="N23" i="395"/>
  <c r="M23" i="395"/>
  <c r="N22" i="395"/>
  <c r="M22" i="395"/>
  <c r="N21" i="395"/>
  <c r="M21" i="395"/>
  <c r="N20" i="395"/>
  <c r="M20" i="395"/>
  <c r="N19" i="395"/>
  <c r="M19" i="395"/>
  <c r="N18" i="395"/>
  <c r="M18" i="395"/>
  <c r="N17" i="395"/>
  <c r="M17" i="395"/>
  <c r="N16" i="395"/>
  <c r="M16" i="395"/>
  <c r="N15" i="395"/>
  <c r="M15" i="395"/>
  <c r="N14" i="395"/>
  <c r="N38" i="395" s="1"/>
  <c r="M14" i="395"/>
  <c r="M38" i="395" s="1"/>
  <c r="N37" i="397"/>
  <c r="M37" i="397"/>
  <c r="N36" i="397"/>
  <c r="M36" i="397"/>
  <c r="N35" i="397"/>
  <c r="M35" i="397"/>
  <c r="N34" i="397"/>
  <c r="M34" i="397"/>
  <c r="N33" i="397"/>
  <c r="M33" i="397"/>
  <c r="N32" i="397"/>
  <c r="M32" i="397"/>
  <c r="N31" i="397"/>
  <c r="M31" i="397"/>
  <c r="N30" i="397"/>
  <c r="M30" i="397"/>
  <c r="N29" i="397"/>
  <c r="M29" i="397"/>
  <c r="N28" i="397"/>
  <c r="M28" i="397"/>
  <c r="N27" i="397"/>
  <c r="M27" i="397"/>
  <c r="N26" i="397"/>
  <c r="M26" i="397"/>
  <c r="N25" i="397"/>
  <c r="M25" i="397"/>
  <c r="N24" i="397"/>
  <c r="M24" i="397"/>
  <c r="N23" i="397"/>
  <c r="M23" i="397"/>
  <c r="N22" i="397"/>
  <c r="M22" i="397"/>
  <c r="N21" i="397"/>
  <c r="M21" i="397"/>
  <c r="N20" i="397"/>
  <c r="M20" i="397"/>
  <c r="N19" i="397"/>
  <c r="M19" i="397"/>
  <c r="N18" i="397"/>
  <c r="M18" i="397"/>
  <c r="N17" i="397"/>
  <c r="M17" i="397"/>
  <c r="N16" i="397"/>
  <c r="M16" i="397"/>
  <c r="N15" i="397"/>
  <c r="M15" i="397"/>
  <c r="N14" i="397"/>
  <c r="N38" i="397" s="1"/>
  <c r="M14" i="397"/>
  <c r="M38" i="397" s="1"/>
  <c r="N37" i="399"/>
  <c r="M37" i="399"/>
  <c r="N36" i="399"/>
  <c r="M36" i="399"/>
  <c r="N35" i="399"/>
  <c r="M35" i="399"/>
  <c r="N34" i="399"/>
  <c r="M34" i="399"/>
  <c r="N33" i="399"/>
  <c r="M33" i="399"/>
  <c r="N32" i="399"/>
  <c r="M32" i="399"/>
  <c r="N31" i="399"/>
  <c r="M31" i="399"/>
  <c r="N30" i="399"/>
  <c r="M30" i="399"/>
  <c r="N29" i="399"/>
  <c r="M29" i="399"/>
  <c r="N28" i="399"/>
  <c r="M28" i="399"/>
  <c r="N27" i="399"/>
  <c r="M27" i="399"/>
  <c r="N26" i="399"/>
  <c r="M26" i="399"/>
  <c r="N25" i="399"/>
  <c r="M25" i="399"/>
  <c r="N24" i="399"/>
  <c r="M24" i="399"/>
  <c r="N23" i="399"/>
  <c r="M23" i="399"/>
  <c r="N22" i="399"/>
  <c r="M22" i="399"/>
  <c r="N21" i="399"/>
  <c r="M21" i="399"/>
  <c r="N20" i="399"/>
  <c r="M20" i="399"/>
  <c r="N19" i="399"/>
  <c r="M19" i="399"/>
  <c r="N18" i="399"/>
  <c r="M18" i="399"/>
  <c r="N17" i="399"/>
  <c r="M17" i="399"/>
  <c r="N16" i="399"/>
  <c r="M16" i="399"/>
  <c r="N15" i="399"/>
  <c r="M15" i="399"/>
  <c r="N14" i="399"/>
  <c r="N38" i="399" s="1"/>
  <c r="M14" i="399"/>
  <c r="M38" i="399" s="1"/>
  <c r="N37" i="401"/>
  <c r="M37" i="401"/>
  <c r="N36" i="401"/>
  <c r="M36" i="401"/>
  <c r="N35" i="401"/>
  <c r="M35" i="401"/>
  <c r="N34" i="401"/>
  <c r="M34" i="401"/>
  <c r="N33" i="401"/>
  <c r="M33" i="401"/>
  <c r="N32" i="401"/>
  <c r="M32" i="401"/>
  <c r="N31" i="401"/>
  <c r="M31" i="401"/>
  <c r="N30" i="401"/>
  <c r="M30" i="401"/>
  <c r="N29" i="401"/>
  <c r="M29" i="401"/>
  <c r="N28" i="401"/>
  <c r="M28" i="401"/>
  <c r="N27" i="401"/>
  <c r="M27" i="401"/>
  <c r="N26" i="401"/>
  <c r="M26" i="401"/>
  <c r="N25" i="401"/>
  <c r="M25" i="401"/>
  <c r="N24" i="401"/>
  <c r="M24" i="401"/>
  <c r="N23" i="401"/>
  <c r="M23" i="401"/>
  <c r="N22" i="401"/>
  <c r="M22" i="401"/>
  <c r="N21" i="401"/>
  <c r="M21" i="401"/>
  <c r="N20" i="401"/>
  <c r="M20" i="401"/>
  <c r="N19" i="401"/>
  <c r="M19" i="401"/>
  <c r="N18" i="401"/>
  <c r="M18" i="401"/>
  <c r="N17" i="401"/>
  <c r="M17" i="401"/>
  <c r="N16" i="401"/>
  <c r="M16" i="401"/>
  <c r="N15" i="401"/>
  <c r="M15" i="401"/>
  <c r="N14" i="401"/>
  <c r="N38" i="401" s="1"/>
  <c r="M14" i="401"/>
  <c r="M38" i="401" s="1"/>
  <c r="N37" i="403"/>
  <c r="M37" i="403"/>
  <c r="N36" i="403"/>
  <c r="M36" i="403"/>
  <c r="N35" i="403"/>
  <c r="M35" i="403"/>
  <c r="N34" i="403"/>
  <c r="M34" i="403"/>
  <c r="N33" i="403"/>
  <c r="M33" i="403"/>
  <c r="N32" i="403"/>
  <c r="M32" i="403"/>
  <c r="N31" i="403"/>
  <c r="M31" i="403"/>
  <c r="N30" i="403"/>
  <c r="M30" i="403"/>
  <c r="N29" i="403"/>
  <c r="M29" i="403"/>
  <c r="N28" i="403"/>
  <c r="M28" i="403"/>
  <c r="N27" i="403"/>
  <c r="M27" i="403"/>
  <c r="N26" i="403"/>
  <c r="M26" i="403"/>
  <c r="N25" i="403"/>
  <c r="M25" i="403"/>
  <c r="N24" i="403"/>
  <c r="M24" i="403"/>
  <c r="N23" i="403"/>
  <c r="M23" i="403"/>
  <c r="N22" i="403"/>
  <c r="M22" i="403"/>
  <c r="N21" i="403"/>
  <c r="M21" i="403"/>
  <c r="N20" i="403"/>
  <c r="M20" i="403"/>
  <c r="N19" i="403"/>
  <c r="M19" i="403"/>
  <c r="N18" i="403"/>
  <c r="M18" i="403"/>
  <c r="N17" i="403"/>
  <c r="M17" i="403"/>
  <c r="N16" i="403"/>
  <c r="M16" i="403"/>
  <c r="N15" i="403"/>
  <c r="M15" i="403"/>
  <c r="N14" i="403"/>
  <c r="N38" i="403" s="1"/>
  <c r="M14" i="403"/>
  <c r="M38" i="403" s="1"/>
  <c r="N37" i="405"/>
  <c r="M37" i="405"/>
  <c r="N36" i="405"/>
  <c r="M36" i="405"/>
  <c r="N35" i="405"/>
  <c r="M35" i="405"/>
  <c r="N34" i="405"/>
  <c r="M34" i="405"/>
  <c r="N33" i="405"/>
  <c r="M33" i="405"/>
  <c r="N32" i="405"/>
  <c r="M32" i="405"/>
  <c r="N31" i="405"/>
  <c r="M31" i="405"/>
  <c r="N30" i="405"/>
  <c r="M30" i="405"/>
  <c r="N29" i="405"/>
  <c r="M29" i="405"/>
  <c r="N28" i="405"/>
  <c r="M28" i="405"/>
  <c r="N27" i="405"/>
  <c r="M27" i="405"/>
  <c r="N26" i="405"/>
  <c r="M26" i="405"/>
  <c r="N25" i="405"/>
  <c r="M25" i="405"/>
  <c r="N24" i="405"/>
  <c r="M24" i="405"/>
  <c r="N23" i="405"/>
  <c r="M23" i="405"/>
  <c r="N22" i="405"/>
  <c r="M22" i="405"/>
  <c r="N21" i="405"/>
  <c r="M21" i="405"/>
  <c r="N20" i="405"/>
  <c r="M20" i="405"/>
  <c r="N19" i="405"/>
  <c r="M19" i="405"/>
  <c r="N18" i="405"/>
  <c r="M18" i="405"/>
  <c r="N17" i="405"/>
  <c r="M17" i="405"/>
  <c r="N16" i="405"/>
  <c r="M16" i="405"/>
  <c r="N15" i="405"/>
  <c r="M15" i="405"/>
  <c r="N14" i="405"/>
  <c r="N38" i="405" s="1"/>
  <c r="M14" i="405"/>
  <c r="M38" i="405" s="1"/>
  <c r="N37" i="408"/>
  <c r="M37" i="408"/>
  <c r="N36" i="408"/>
  <c r="M36" i="408"/>
  <c r="N35" i="408"/>
  <c r="M35" i="408"/>
  <c r="N34" i="408"/>
  <c r="M34" i="408"/>
  <c r="N33" i="408"/>
  <c r="M33" i="408"/>
  <c r="N32" i="408"/>
  <c r="M32" i="408"/>
  <c r="N31" i="408"/>
  <c r="M31" i="408"/>
  <c r="N30" i="408"/>
  <c r="M30" i="408"/>
  <c r="N29" i="408"/>
  <c r="M29" i="408"/>
  <c r="N28" i="408"/>
  <c r="M28" i="408"/>
  <c r="N27" i="408"/>
  <c r="M27" i="408"/>
  <c r="N26" i="408"/>
  <c r="M26" i="408"/>
  <c r="N25" i="408"/>
  <c r="M25" i="408"/>
  <c r="N24" i="408"/>
  <c r="M24" i="408"/>
  <c r="N23" i="408"/>
  <c r="M23" i="408"/>
  <c r="N22" i="408"/>
  <c r="M22" i="408"/>
  <c r="N21" i="408"/>
  <c r="M21" i="408"/>
  <c r="N20" i="408"/>
  <c r="M20" i="408"/>
  <c r="N19" i="408"/>
  <c r="M19" i="408"/>
  <c r="N18" i="408"/>
  <c r="M18" i="408"/>
  <c r="N17" i="408"/>
  <c r="M17" i="408"/>
  <c r="N16" i="408"/>
  <c r="M16" i="408"/>
  <c r="N15" i="408"/>
  <c r="M15" i="408"/>
  <c r="N14" i="408"/>
  <c r="N38" i="408" s="1"/>
  <c r="M14" i="408"/>
  <c r="M38" i="408" s="1"/>
  <c r="N37" i="410"/>
  <c r="M37" i="410"/>
  <c r="N36" i="410"/>
  <c r="M36" i="410"/>
  <c r="N35" i="410"/>
  <c r="M35" i="410"/>
  <c r="N34" i="410"/>
  <c r="M34" i="410"/>
  <c r="N33" i="410"/>
  <c r="M33" i="410"/>
  <c r="N32" i="410"/>
  <c r="M32" i="410"/>
  <c r="N31" i="410"/>
  <c r="M31" i="410"/>
  <c r="N30" i="410"/>
  <c r="M30" i="410"/>
  <c r="N29" i="410"/>
  <c r="M29" i="410"/>
  <c r="N28" i="410"/>
  <c r="M28" i="410"/>
  <c r="N27" i="410"/>
  <c r="M27" i="410"/>
  <c r="N26" i="410"/>
  <c r="M26" i="410"/>
  <c r="N25" i="410"/>
  <c r="M25" i="410"/>
  <c r="N24" i="410"/>
  <c r="M24" i="410"/>
  <c r="N23" i="410"/>
  <c r="M23" i="410"/>
  <c r="N22" i="410"/>
  <c r="M22" i="410"/>
  <c r="N21" i="410"/>
  <c r="M21" i="410"/>
  <c r="N20" i="410"/>
  <c r="M20" i="410"/>
  <c r="N19" i="410"/>
  <c r="M19" i="410"/>
  <c r="N18" i="410"/>
  <c r="M18" i="410"/>
  <c r="N17" i="410"/>
  <c r="M17" i="410"/>
  <c r="N16" i="410"/>
  <c r="M16" i="410"/>
  <c r="N15" i="410"/>
  <c r="M15" i="410"/>
  <c r="N14" i="410"/>
  <c r="N38" i="410" s="1"/>
  <c r="M14" i="410"/>
  <c r="M38" i="410" s="1"/>
  <c r="N37" i="412"/>
  <c r="M37" i="412"/>
  <c r="N36" i="412"/>
  <c r="M36" i="412"/>
  <c r="N35" i="412"/>
  <c r="M35" i="412"/>
  <c r="N34" i="412"/>
  <c r="M34" i="412"/>
  <c r="N33" i="412"/>
  <c r="M33" i="412"/>
  <c r="N32" i="412"/>
  <c r="M32" i="412"/>
  <c r="N31" i="412"/>
  <c r="M31" i="412"/>
  <c r="N30" i="412"/>
  <c r="M30" i="412"/>
  <c r="N29" i="412"/>
  <c r="M29" i="412"/>
  <c r="N28" i="412"/>
  <c r="M28" i="412"/>
  <c r="N27" i="412"/>
  <c r="M27" i="412"/>
  <c r="N26" i="412"/>
  <c r="M26" i="412"/>
  <c r="N25" i="412"/>
  <c r="M25" i="412"/>
  <c r="N24" i="412"/>
  <c r="M24" i="412"/>
  <c r="N23" i="412"/>
  <c r="M23" i="412"/>
  <c r="N22" i="412"/>
  <c r="M22" i="412"/>
  <c r="N21" i="412"/>
  <c r="M21" i="412"/>
  <c r="N20" i="412"/>
  <c r="M20" i="412"/>
  <c r="N19" i="412"/>
  <c r="M19" i="412"/>
  <c r="N18" i="412"/>
  <c r="M18" i="412"/>
  <c r="N17" i="412"/>
  <c r="M17" i="412"/>
  <c r="N16" i="412"/>
  <c r="M16" i="412"/>
  <c r="N15" i="412"/>
  <c r="M15" i="412"/>
  <c r="N14" i="412"/>
  <c r="N38" i="412" s="1"/>
  <c r="M14" i="412"/>
  <c r="M38" i="412" s="1"/>
  <c r="N37" i="414"/>
  <c r="M37" i="414"/>
  <c r="N36" i="414"/>
  <c r="M36" i="414"/>
  <c r="N35" i="414"/>
  <c r="M35" i="414"/>
  <c r="N34" i="414"/>
  <c r="M34" i="414"/>
  <c r="N33" i="414"/>
  <c r="M33" i="414"/>
  <c r="N32" i="414"/>
  <c r="M32" i="414"/>
  <c r="N31" i="414"/>
  <c r="M31" i="414"/>
  <c r="N30" i="414"/>
  <c r="M30" i="414"/>
  <c r="N29" i="414"/>
  <c r="M29" i="414"/>
  <c r="N28" i="414"/>
  <c r="M28" i="414"/>
  <c r="N27" i="414"/>
  <c r="M27" i="414"/>
  <c r="N26" i="414"/>
  <c r="M26" i="414"/>
  <c r="N25" i="414"/>
  <c r="M25" i="414"/>
  <c r="N24" i="414"/>
  <c r="M24" i="414"/>
  <c r="N23" i="414"/>
  <c r="M23" i="414"/>
  <c r="N22" i="414"/>
  <c r="M22" i="414"/>
  <c r="N21" i="414"/>
  <c r="M21" i="414"/>
  <c r="N20" i="414"/>
  <c r="M20" i="414"/>
  <c r="N19" i="414"/>
  <c r="M19" i="414"/>
  <c r="N18" i="414"/>
  <c r="M18" i="414"/>
  <c r="N17" i="414"/>
  <c r="M17" i="414"/>
  <c r="N16" i="414"/>
  <c r="M16" i="414"/>
  <c r="N15" i="414"/>
  <c r="M15" i="414"/>
  <c r="N14" i="414"/>
  <c r="N38" i="414" s="1"/>
  <c r="M14" i="414"/>
  <c r="M38" i="414" s="1"/>
  <c r="N37" i="416"/>
  <c r="M37" i="416"/>
  <c r="N36" i="416"/>
  <c r="M36" i="416"/>
  <c r="N35" i="416"/>
  <c r="M35" i="416"/>
  <c r="N34" i="416"/>
  <c r="M34" i="416"/>
  <c r="N33" i="416"/>
  <c r="M33" i="416"/>
  <c r="N32" i="416"/>
  <c r="M32" i="416"/>
  <c r="N31" i="416"/>
  <c r="M31" i="416"/>
  <c r="N30" i="416"/>
  <c r="M30" i="416"/>
  <c r="N29" i="416"/>
  <c r="M29" i="416"/>
  <c r="N28" i="416"/>
  <c r="M28" i="416"/>
  <c r="N27" i="416"/>
  <c r="M27" i="416"/>
  <c r="N26" i="416"/>
  <c r="M26" i="416"/>
  <c r="N25" i="416"/>
  <c r="M25" i="416"/>
  <c r="N24" i="416"/>
  <c r="M24" i="416"/>
  <c r="N23" i="416"/>
  <c r="M23" i="416"/>
  <c r="N22" i="416"/>
  <c r="M22" i="416"/>
  <c r="N21" i="416"/>
  <c r="M21" i="416"/>
  <c r="N20" i="416"/>
  <c r="M20" i="416"/>
  <c r="N19" i="416"/>
  <c r="M19" i="416"/>
  <c r="N18" i="416"/>
  <c r="M18" i="416"/>
  <c r="N17" i="416"/>
  <c r="M17" i="416"/>
  <c r="N16" i="416"/>
  <c r="M16" i="416"/>
  <c r="N15" i="416"/>
  <c r="M15" i="416"/>
  <c r="N14" i="416"/>
  <c r="N38" i="416" s="1"/>
  <c r="M14" i="416"/>
  <c r="M38" i="416" s="1"/>
  <c r="N37" i="421"/>
  <c r="M37" i="421"/>
  <c r="N36" i="421"/>
  <c r="M36" i="421"/>
  <c r="N35" i="421"/>
  <c r="M35" i="421"/>
  <c r="N34" i="421"/>
  <c r="M34" i="421"/>
  <c r="N33" i="421"/>
  <c r="M33" i="421"/>
  <c r="N32" i="421"/>
  <c r="M32" i="421"/>
  <c r="N31" i="421"/>
  <c r="M31" i="421"/>
  <c r="N30" i="421"/>
  <c r="M30" i="421"/>
  <c r="N29" i="421"/>
  <c r="M29" i="421"/>
  <c r="N28" i="421"/>
  <c r="M28" i="421"/>
  <c r="N27" i="421"/>
  <c r="M27" i="421"/>
  <c r="N26" i="421"/>
  <c r="M26" i="421"/>
  <c r="N25" i="421"/>
  <c r="M25" i="421"/>
  <c r="N24" i="421"/>
  <c r="M24" i="421"/>
  <c r="N23" i="421"/>
  <c r="M23" i="421"/>
  <c r="N22" i="421"/>
  <c r="M22" i="421"/>
  <c r="N21" i="421"/>
  <c r="M21" i="421"/>
  <c r="N20" i="421"/>
  <c r="M20" i="421"/>
  <c r="N19" i="421"/>
  <c r="M19" i="421"/>
  <c r="N18" i="421"/>
  <c r="M18" i="421"/>
  <c r="N17" i="421"/>
  <c r="M17" i="421"/>
  <c r="N16" i="421"/>
  <c r="M16" i="421"/>
  <c r="N15" i="421"/>
  <c r="M15" i="421"/>
  <c r="N14" i="421"/>
  <c r="N38" i="421" s="1"/>
  <c r="M14" i="421"/>
  <c r="M38" i="421" s="1"/>
  <c r="N37" i="422"/>
  <c r="M37" i="422"/>
  <c r="N36" i="422"/>
  <c r="M36" i="422"/>
  <c r="N35" i="422"/>
  <c r="M35" i="422"/>
  <c r="N34" i="422"/>
  <c r="M34" i="422"/>
  <c r="N33" i="422"/>
  <c r="M33" i="422"/>
  <c r="N32" i="422"/>
  <c r="M32" i="422"/>
  <c r="N31" i="422"/>
  <c r="M31" i="422"/>
  <c r="N30" i="422"/>
  <c r="M30" i="422"/>
  <c r="N29" i="422"/>
  <c r="M29" i="422"/>
  <c r="N28" i="422"/>
  <c r="M28" i="422"/>
  <c r="N27" i="422"/>
  <c r="M27" i="422"/>
  <c r="N26" i="422"/>
  <c r="M26" i="422"/>
  <c r="N25" i="422"/>
  <c r="M25" i="422"/>
  <c r="N24" i="422"/>
  <c r="M24" i="422"/>
  <c r="N23" i="422"/>
  <c r="M23" i="422"/>
  <c r="N22" i="422"/>
  <c r="M22" i="422"/>
  <c r="N21" i="422"/>
  <c r="M21" i="422"/>
  <c r="N20" i="422"/>
  <c r="M20" i="422"/>
  <c r="N19" i="422"/>
  <c r="M19" i="422"/>
  <c r="N18" i="422"/>
  <c r="M18" i="422"/>
  <c r="N17" i="422"/>
  <c r="M17" i="422"/>
  <c r="N16" i="422"/>
  <c r="M16" i="422"/>
  <c r="N15" i="422"/>
  <c r="M15" i="422"/>
  <c r="N14" i="422"/>
  <c r="N38" i="422" s="1"/>
  <c r="M14" i="422"/>
  <c r="M38" i="422" s="1"/>
  <c r="N37" i="423"/>
  <c r="M37" i="423"/>
  <c r="N36" i="423"/>
  <c r="M36" i="423"/>
  <c r="N35" i="423"/>
  <c r="M35" i="423"/>
  <c r="N34" i="423"/>
  <c r="M34" i="423"/>
  <c r="N33" i="423"/>
  <c r="M33" i="423"/>
  <c r="N32" i="423"/>
  <c r="M32" i="423"/>
  <c r="N31" i="423"/>
  <c r="M31" i="423"/>
  <c r="N30" i="423"/>
  <c r="M30" i="423"/>
  <c r="N29" i="423"/>
  <c r="M29" i="423"/>
  <c r="N28" i="423"/>
  <c r="M28" i="423"/>
  <c r="N27" i="423"/>
  <c r="M27" i="423"/>
  <c r="N26" i="423"/>
  <c r="M26" i="423"/>
  <c r="N25" i="423"/>
  <c r="M25" i="423"/>
  <c r="N24" i="423"/>
  <c r="M24" i="423"/>
  <c r="N23" i="423"/>
  <c r="M23" i="423"/>
  <c r="N22" i="423"/>
  <c r="M22" i="423"/>
  <c r="N21" i="423"/>
  <c r="M21" i="423"/>
  <c r="N20" i="423"/>
  <c r="M20" i="423"/>
  <c r="N19" i="423"/>
  <c r="M19" i="423"/>
  <c r="N18" i="423"/>
  <c r="M18" i="423"/>
  <c r="N17" i="423"/>
  <c r="M17" i="423"/>
  <c r="N16" i="423"/>
  <c r="M16" i="423"/>
  <c r="N15" i="423"/>
  <c r="M15" i="423"/>
  <c r="N14" i="423"/>
  <c r="N38" i="423" s="1"/>
  <c r="M14" i="423"/>
  <c r="M38" i="423" s="1"/>
  <c r="N37" i="424"/>
  <c r="M37" i="424"/>
  <c r="N36" i="424"/>
  <c r="M36" i="424"/>
  <c r="N35" i="424"/>
  <c r="M35" i="424"/>
  <c r="N34" i="424"/>
  <c r="M34" i="424"/>
  <c r="N33" i="424"/>
  <c r="M33" i="424"/>
  <c r="N32" i="424"/>
  <c r="M32" i="424"/>
  <c r="N31" i="424"/>
  <c r="M31" i="424"/>
  <c r="N30" i="424"/>
  <c r="M30" i="424"/>
  <c r="N29" i="424"/>
  <c r="M29" i="424"/>
  <c r="N28" i="424"/>
  <c r="M28" i="424"/>
  <c r="N27" i="424"/>
  <c r="M27" i="424"/>
  <c r="N26" i="424"/>
  <c r="M26" i="424"/>
  <c r="N25" i="424"/>
  <c r="M25" i="424"/>
  <c r="N24" i="424"/>
  <c r="M24" i="424"/>
  <c r="N23" i="424"/>
  <c r="M23" i="424"/>
  <c r="N22" i="424"/>
  <c r="M22" i="424"/>
  <c r="N21" i="424"/>
  <c r="M21" i="424"/>
  <c r="N20" i="424"/>
  <c r="M20" i="424"/>
  <c r="N19" i="424"/>
  <c r="M19" i="424"/>
  <c r="N18" i="424"/>
  <c r="M18" i="424"/>
  <c r="N17" i="424"/>
  <c r="M17" i="424"/>
  <c r="N16" i="424"/>
  <c r="M16" i="424"/>
  <c r="N15" i="424"/>
  <c r="M15" i="424"/>
  <c r="N14" i="424"/>
  <c r="N38" i="424" s="1"/>
  <c r="M14" i="424"/>
  <c r="M38" i="424" s="1"/>
  <c r="N37" i="425"/>
  <c r="M37" i="425"/>
  <c r="N36" i="425"/>
  <c r="M36" i="425"/>
  <c r="N35" i="425"/>
  <c r="M35" i="425"/>
  <c r="N34" i="425"/>
  <c r="M34" i="425"/>
  <c r="N33" i="425"/>
  <c r="M33" i="425"/>
  <c r="N32" i="425"/>
  <c r="M32" i="425"/>
  <c r="N31" i="425"/>
  <c r="M31" i="425"/>
  <c r="N30" i="425"/>
  <c r="M30" i="425"/>
  <c r="N29" i="425"/>
  <c r="M29" i="425"/>
  <c r="N28" i="425"/>
  <c r="M28" i="425"/>
  <c r="N27" i="425"/>
  <c r="M27" i="425"/>
  <c r="N26" i="425"/>
  <c r="M26" i="425"/>
  <c r="N25" i="425"/>
  <c r="M25" i="425"/>
  <c r="N24" i="425"/>
  <c r="M24" i="425"/>
  <c r="N23" i="425"/>
  <c r="M23" i="425"/>
  <c r="N22" i="425"/>
  <c r="M22" i="425"/>
  <c r="N21" i="425"/>
  <c r="M21" i="425"/>
  <c r="N20" i="425"/>
  <c r="M20" i="425"/>
  <c r="N19" i="425"/>
  <c r="M19" i="425"/>
  <c r="N18" i="425"/>
  <c r="M18" i="425"/>
  <c r="N17" i="425"/>
  <c r="M17" i="425"/>
  <c r="N16" i="425"/>
  <c r="M16" i="425"/>
  <c r="N15" i="425"/>
  <c r="M15" i="425"/>
  <c r="N14" i="425"/>
  <c r="N38" i="425" s="1"/>
  <c r="M14" i="425"/>
  <c r="M38" i="425" s="1"/>
  <c r="N37" i="426"/>
  <c r="M37" i="426"/>
  <c r="N36" i="426"/>
  <c r="M36" i="426"/>
  <c r="N35" i="426"/>
  <c r="M35" i="426"/>
  <c r="N34" i="426"/>
  <c r="M34" i="426"/>
  <c r="N33" i="426"/>
  <c r="M33" i="426"/>
  <c r="N32" i="426"/>
  <c r="M32" i="426"/>
  <c r="N31" i="426"/>
  <c r="M31" i="426"/>
  <c r="N30" i="426"/>
  <c r="M30" i="426"/>
  <c r="N29" i="426"/>
  <c r="M29" i="426"/>
  <c r="N28" i="426"/>
  <c r="M28" i="426"/>
  <c r="N27" i="426"/>
  <c r="M27" i="426"/>
  <c r="N26" i="426"/>
  <c r="M26" i="426"/>
  <c r="N25" i="426"/>
  <c r="M25" i="426"/>
  <c r="N24" i="426"/>
  <c r="M24" i="426"/>
  <c r="N23" i="426"/>
  <c r="M23" i="426"/>
  <c r="N22" i="426"/>
  <c r="M22" i="426"/>
  <c r="N21" i="426"/>
  <c r="M21" i="426"/>
  <c r="N20" i="426"/>
  <c r="M20" i="426"/>
  <c r="N19" i="426"/>
  <c r="M19" i="426"/>
  <c r="N18" i="426"/>
  <c r="M18" i="426"/>
  <c r="N17" i="426"/>
  <c r="M17" i="426"/>
  <c r="N16" i="426"/>
  <c r="M16" i="426"/>
  <c r="N15" i="426"/>
  <c r="M15" i="426"/>
  <c r="N14" i="426"/>
  <c r="N38" i="426" s="1"/>
  <c r="M14" i="426"/>
  <c r="M38" i="426" s="1"/>
  <c r="N37" i="429"/>
  <c r="M37" i="429"/>
  <c r="N36" i="429"/>
  <c r="M36" i="429"/>
  <c r="N35" i="429"/>
  <c r="M35" i="429"/>
  <c r="N34" i="429"/>
  <c r="M34" i="429"/>
  <c r="N33" i="429"/>
  <c r="M33" i="429"/>
  <c r="N32" i="429"/>
  <c r="M32" i="429"/>
  <c r="N31" i="429"/>
  <c r="M31" i="429"/>
  <c r="N30" i="429"/>
  <c r="M30" i="429"/>
  <c r="N29" i="429"/>
  <c r="M29" i="429"/>
  <c r="N28" i="429"/>
  <c r="M28" i="429"/>
  <c r="N27" i="429"/>
  <c r="M27" i="429"/>
  <c r="N26" i="429"/>
  <c r="M26" i="429"/>
  <c r="N25" i="429"/>
  <c r="M25" i="429"/>
  <c r="N24" i="429"/>
  <c r="M24" i="429"/>
  <c r="N23" i="429"/>
  <c r="M23" i="429"/>
  <c r="N22" i="429"/>
  <c r="M22" i="429"/>
  <c r="N21" i="429"/>
  <c r="M21" i="429"/>
  <c r="N20" i="429"/>
  <c r="M20" i="429"/>
  <c r="N19" i="429"/>
  <c r="M19" i="429"/>
  <c r="N18" i="429"/>
  <c r="M18" i="429"/>
  <c r="N17" i="429"/>
  <c r="M17" i="429"/>
  <c r="N16" i="429"/>
  <c r="M16" i="429"/>
  <c r="N15" i="429"/>
  <c r="M15" i="429"/>
  <c r="N14" i="429"/>
  <c r="N38" i="429" s="1"/>
  <c r="M14" i="429"/>
  <c r="M38" i="429" s="1"/>
  <c r="N37" i="431"/>
  <c r="M37" i="431"/>
  <c r="N36" i="431"/>
  <c r="M36" i="431"/>
  <c r="N35" i="431"/>
  <c r="M35" i="431"/>
  <c r="N34" i="431"/>
  <c r="M34" i="431"/>
  <c r="N33" i="431"/>
  <c r="M33" i="431"/>
  <c r="N32" i="431"/>
  <c r="M32" i="431"/>
  <c r="N31" i="431"/>
  <c r="M31" i="431"/>
  <c r="N30" i="431"/>
  <c r="M30" i="431"/>
  <c r="N29" i="431"/>
  <c r="M29" i="431"/>
  <c r="N28" i="431"/>
  <c r="M28" i="431"/>
  <c r="N27" i="431"/>
  <c r="M27" i="431"/>
  <c r="N26" i="431"/>
  <c r="M26" i="431"/>
  <c r="N25" i="431"/>
  <c r="M25" i="431"/>
  <c r="N24" i="431"/>
  <c r="M24" i="431"/>
  <c r="N23" i="431"/>
  <c r="M23" i="431"/>
  <c r="N22" i="431"/>
  <c r="M22" i="431"/>
  <c r="N21" i="431"/>
  <c r="M21" i="431"/>
  <c r="N20" i="431"/>
  <c r="M20" i="431"/>
  <c r="N19" i="431"/>
  <c r="M19" i="431"/>
  <c r="N18" i="431"/>
  <c r="M18" i="431"/>
  <c r="N17" i="431"/>
  <c r="M17" i="431"/>
  <c r="N16" i="431"/>
  <c r="M16" i="431"/>
  <c r="N15" i="431"/>
  <c r="M15" i="431"/>
  <c r="N14" i="431"/>
  <c r="N38" i="431" s="1"/>
  <c r="M14" i="431"/>
  <c r="M38" i="431" s="1"/>
  <c r="N37" i="433"/>
  <c r="M37" i="433"/>
  <c r="N36" i="433"/>
  <c r="M36" i="433"/>
  <c r="N35" i="433"/>
  <c r="M35" i="433"/>
  <c r="N34" i="433"/>
  <c r="M34" i="433"/>
  <c r="N33" i="433"/>
  <c r="M33" i="433"/>
  <c r="N32" i="433"/>
  <c r="M32" i="433"/>
  <c r="N31" i="433"/>
  <c r="M31" i="433"/>
  <c r="N30" i="433"/>
  <c r="M30" i="433"/>
  <c r="N29" i="433"/>
  <c r="M29" i="433"/>
  <c r="N28" i="433"/>
  <c r="M28" i="433"/>
  <c r="N27" i="433"/>
  <c r="M27" i="433"/>
  <c r="N26" i="433"/>
  <c r="M26" i="433"/>
  <c r="N25" i="433"/>
  <c r="M25" i="433"/>
  <c r="N24" i="433"/>
  <c r="M24" i="433"/>
  <c r="N23" i="433"/>
  <c r="M23" i="433"/>
  <c r="N22" i="433"/>
  <c r="M22" i="433"/>
  <c r="N21" i="433"/>
  <c r="M21" i="433"/>
  <c r="N20" i="433"/>
  <c r="M20" i="433"/>
  <c r="N19" i="433"/>
  <c r="M19" i="433"/>
  <c r="N18" i="433"/>
  <c r="M18" i="433"/>
  <c r="N17" i="433"/>
  <c r="M17" i="433"/>
  <c r="N16" i="433"/>
  <c r="M16" i="433"/>
  <c r="N15" i="433"/>
  <c r="M15" i="433"/>
  <c r="N14" i="433"/>
  <c r="N38" i="433" s="1"/>
  <c r="M14" i="433"/>
  <c r="M38" i="433" s="1"/>
  <c r="N37" i="435"/>
  <c r="M37" i="435"/>
  <c r="N36" i="435"/>
  <c r="M36" i="435"/>
  <c r="N35" i="435"/>
  <c r="M35" i="435"/>
  <c r="N34" i="435"/>
  <c r="M34" i="435"/>
  <c r="N33" i="435"/>
  <c r="M33" i="435"/>
  <c r="N32" i="435"/>
  <c r="M32" i="435"/>
  <c r="N31" i="435"/>
  <c r="M31" i="435"/>
  <c r="N30" i="435"/>
  <c r="M30" i="435"/>
  <c r="N29" i="435"/>
  <c r="M29" i="435"/>
  <c r="N28" i="435"/>
  <c r="M28" i="435"/>
  <c r="N27" i="435"/>
  <c r="M27" i="435"/>
  <c r="N26" i="435"/>
  <c r="M26" i="435"/>
  <c r="N25" i="435"/>
  <c r="M25" i="435"/>
  <c r="N24" i="435"/>
  <c r="M24" i="435"/>
  <c r="N23" i="435"/>
  <c r="M23" i="435"/>
  <c r="N22" i="435"/>
  <c r="M22" i="435"/>
  <c r="N21" i="435"/>
  <c r="M21" i="435"/>
  <c r="N20" i="435"/>
  <c r="M20" i="435"/>
  <c r="N19" i="435"/>
  <c r="M19" i="435"/>
  <c r="N18" i="435"/>
  <c r="M18" i="435"/>
  <c r="N17" i="435"/>
  <c r="M17" i="435"/>
  <c r="N16" i="435"/>
  <c r="M16" i="435"/>
  <c r="N15" i="435"/>
  <c r="M15" i="435"/>
  <c r="N14" i="435"/>
  <c r="N38" i="435" s="1"/>
  <c r="M14" i="435"/>
  <c r="M38" i="435" s="1"/>
  <c r="N37" i="375"/>
  <c r="M37" i="375"/>
  <c r="N36" i="375"/>
  <c r="M36" i="375"/>
  <c r="N35" i="375"/>
  <c r="M35" i="375"/>
  <c r="N34" i="375"/>
  <c r="M34" i="375"/>
  <c r="N33" i="375"/>
  <c r="M33" i="375"/>
  <c r="N32" i="375"/>
  <c r="M32" i="375"/>
  <c r="N31" i="375"/>
  <c r="M31" i="375"/>
  <c r="N30" i="375"/>
  <c r="M30" i="375"/>
  <c r="N29" i="375"/>
  <c r="M29" i="375"/>
  <c r="N28" i="375"/>
  <c r="M28" i="375"/>
  <c r="N27" i="375"/>
  <c r="M27" i="375"/>
  <c r="N26" i="375"/>
  <c r="M26" i="375"/>
  <c r="N25" i="375"/>
  <c r="M25" i="375"/>
  <c r="N24" i="375"/>
  <c r="M24" i="375"/>
  <c r="N23" i="375"/>
  <c r="M23" i="375"/>
  <c r="N22" i="375"/>
  <c r="M22" i="375"/>
  <c r="N21" i="375"/>
  <c r="M21" i="375"/>
  <c r="N20" i="375"/>
  <c r="M20" i="375"/>
  <c r="N19" i="375"/>
  <c r="M19" i="375"/>
  <c r="N18" i="375"/>
  <c r="M18" i="375"/>
  <c r="N17" i="375"/>
  <c r="M17" i="375"/>
  <c r="N16" i="375"/>
  <c r="M16" i="375"/>
  <c r="N15" i="375"/>
  <c r="M15" i="375"/>
  <c r="N14" i="375"/>
  <c r="N38" i="375" s="1"/>
  <c r="M14" i="375"/>
  <c r="M38" i="375" s="1"/>
  <c r="O39" i="375" l="1"/>
  <c r="L63" i="435" l="1"/>
  <c r="M81" i="435"/>
  <c r="M67" i="435"/>
  <c r="M69" i="435" s="1"/>
  <c r="O66" i="435"/>
  <c r="M63" i="435"/>
  <c r="J63" i="435"/>
  <c r="J60" i="435"/>
  <c r="E60" i="435"/>
  <c r="J59" i="435"/>
  <c r="E59" i="435"/>
  <c r="J58" i="435"/>
  <c r="E58" i="435"/>
  <c r="J57" i="435"/>
  <c r="E57" i="435"/>
  <c r="J56" i="435"/>
  <c r="E56" i="435"/>
  <c r="J55" i="435"/>
  <c r="E55" i="435"/>
  <c r="J54" i="435"/>
  <c r="E54" i="435"/>
  <c r="J53" i="435"/>
  <c r="E53" i="435"/>
  <c r="J52" i="435"/>
  <c r="E52" i="435"/>
  <c r="J51" i="435"/>
  <c r="E51" i="435"/>
  <c r="J50" i="435"/>
  <c r="E50" i="435"/>
  <c r="J49" i="435"/>
  <c r="E49" i="435"/>
  <c r="J48" i="435"/>
  <c r="E48" i="435"/>
  <c r="J47" i="435"/>
  <c r="E47" i="435"/>
  <c r="J46" i="435"/>
  <c r="E46" i="435"/>
  <c r="J45" i="435"/>
  <c r="E45" i="435"/>
  <c r="J44" i="435"/>
  <c r="E44" i="435"/>
  <c r="J43" i="435"/>
  <c r="E43" i="435"/>
  <c r="J42" i="435"/>
  <c r="E42" i="435"/>
  <c r="J41" i="435"/>
  <c r="E41" i="435"/>
  <c r="J40" i="435"/>
  <c r="E40" i="435"/>
  <c r="J39" i="435"/>
  <c r="E39" i="435"/>
  <c r="J38" i="435"/>
  <c r="F38" i="435"/>
  <c r="F39" i="435" s="1"/>
  <c r="F40" i="435" s="1"/>
  <c r="F41" i="435" s="1"/>
  <c r="F42" i="435" s="1"/>
  <c r="F43" i="435" s="1"/>
  <c r="F44" i="435" s="1"/>
  <c r="F45" i="435" s="1"/>
  <c r="F46" i="435" s="1"/>
  <c r="F47" i="435" s="1"/>
  <c r="F48" i="435" s="1"/>
  <c r="F49" i="435" s="1"/>
  <c r="F50" i="435" s="1"/>
  <c r="F51" i="435" s="1"/>
  <c r="F52" i="435" s="1"/>
  <c r="F53" i="435" s="1"/>
  <c r="F54" i="435" s="1"/>
  <c r="F55" i="435" s="1"/>
  <c r="F56" i="435" s="1"/>
  <c r="F57" i="435" s="1"/>
  <c r="F58" i="435" s="1"/>
  <c r="F59" i="435" s="1"/>
  <c r="F60" i="435" s="1"/>
  <c r="E38" i="435"/>
  <c r="A38" i="435"/>
  <c r="A39" i="435" s="1"/>
  <c r="A40" i="435" s="1"/>
  <c r="A41" i="435" s="1"/>
  <c r="A42" i="435" s="1"/>
  <c r="A43" i="435" s="1"/>
  <c r="A44" i="435" s="1"/>
  <c r="A45" i="435" s="1"/>
  <c r="A46" i="435" s="1"/>
  <c r="A47" i="435" s="1"/>
  <c r="A48" i="435" s="1"/>
  <c r="A49" i="435" s="1"/>
  <c r="A50" i="435" s="1"/>
  <c r="A51" i="435" s="1"/>
  <c r="A52" i="435" s="1"/>
  <c r="A53" i="435" s="1"/>
  <c r="A54" i="435" s="1"/>
  <c r="A55" i="435" s="1"/>
  <c r="A56" i="435" s="1"/>
  <c r="A57" i="435" s="1"/>
  <c r="A58" i="435" s="1"/>
  <c r="A59" i="435" s="1"/>
  <c r="A60" i="435" s="1"/>
  <c r="J37" i="435"/>
  <c r="E37" i="435"/>
  <c r="J36" i="435"/>
  <c r="E36" i="435"/>
  <c r="J35" i="435"/>
  <c r="E35" i="435"/>
  <c r="J34" i="435"/>
  <c r="E34" i="435"/>
  <c r="J33" i="435"/>
  <c r="E33" i="435"/>
  <c r="J32" i="435"/>
  <c r="E32" i="435"/>
  <c r="J31" i="435"/>
  <c r="E31" i="435"/>
  <c r="J30" i="435"/>
  <c r="E30" i="435"/>
  <c r="J29" i="435"/>
  <c r="E29" i="435"/>
  <c r="J28" i="435"/>
  <c r="E28" i="435"/>
  <c r="J27" i="435"/>
  <c r="E27" i="435"/>
  <c r="J26" i="435"/>
  <c r="E26" i="435"/>
  <c r="J25" i="435"/>
  <c r="E25" i="435"/>
  <c r="J24" i="435"/>
  <c r="E24" i="435"/>
  <c r="J23" i="435"/>
  <c r="E23" i="435"/>
  <c r="J22" i="435"/>
  <c r="E22" i="435"/>
  <c r="J21" i="435"/>
  <c r="E21" i="435"/>
  <c r="J20" i="435"/>
  <c r="E20" i="435"/>
  <c r="J19" i="435"/>
  <c r="E19" i="435"/>
  <c r="J18" i="435"/>
  <c r="E18" i="435"/>
  <c r="J17" i="435"/>
  <c r="E17" i="435"/>
  <c r="J16" i="435"/>
  <c r="E16" i="435"/>
  <c r="J15" i="435"/>
  <c r="E15" i="435"/>
  <c r="A15" i="435"/>
  <c r="A16" i="435" s="1"/>
  <c r="A17" i="435" s="1"/>
  <c r="A18" i="435" s="1"/>
  <c r="A19" i="435" s="1"/>
  <c r="A20" i="435" s="1"/>
  <c r="A21" i="435" s="1"/>
  <c r="A22" i="435" s="1"/>
  <c r="A23" i="435" s="1"/>
  <c r="A24" i="435" s="1"/>
  <c r="A25" i="435" s="1"/>
  <c r="A26" i="435" s="1"/>
  <c r="A27" i="435" s="1"/>
  <c r="A28" i="435" s="1"/>
  <c r="A29" i="435" s="1"/>
  <c r="A30" i="435" s="1"/>
  <c r="A31" i="435" s="1"/>
  <c r="A32" i="435" s="1"/>
  <c r="A33" i="435" s="1"/>
  <c r="A34" i="435" s="1"/>
  <c r="A35" i="435" s="1"/>
  <c r="A36" i="435" s="1"/>
  <c r="J14" i="435"/>
  <c r="F14" i="435"/>
  <c r="F15" i="435" s="1"/>
  <c r="F16" i="435" s="1"/>
  <c r="F17" i="435" s="1"/>
  <c r="F18" i="435" s="1"/>
  <c r="F19" i="435" s="1"/>
  <c r="F20" i="435" s="1"/>
  <c r="F21" i="435" s="1"/>
  <c r="F22" i="435" s="1"/>
  <c r="F23" i="435" s="1"/>
  <c r="F24" i="435" s="1"/>
  <c r="F25" i="435" s="1"/>
  <c r="F26" i="435" s="1"/>
  <c r="F27" i="435" s="1"/>
  <c r="F28" i="435" s="1"/>
  <c r="F29" i="435" s="1"/>
  <c r="F30" i="435" s="1"/>
  <c r="F31" i="435" s="1"/>
  <c r="F32" i="435" s="1"/>
  <c r="F33" i="435" s="1"/>
  <c r="F34" i="435" s="1"/>
  <c r="F35" i="435" s="1"/>
  <c r="F36" i="435" s="1"/>
  <c r="E14" i="435"/>
  <c r="A14" i="435"/>
  <c r="J13" i="435"/>
  <c r="E13" i="435"/>
  <c r="P66" i="435" l="1"/>
  <c r="N81" i="435"/>
  <c r="M70" i="435"/>
  <c r="M81" i="433"/>
  <c r="M69" i="433"/>
  <c r="M67" i="433"/>
  <c r="O66" i="433"/>
  <c r="P66" i="433" s="1"/>
  <c r="L63" i="433"/>
  <c r="M63" i="433" s="1"/>
  <c r="J63" i="433"/>
  <c r="J60" i="433"/>
  <c r="E60" i="433"/>
  <c r="J59" i="433"/>
  <c r="E59" i="433"/>
  <c r="J58" i="433"/>
  <c r="E58" i="433"/>
  <c r="J57" i="433"/>
  <c r="E57" i="433"/>
  <c r="J56" i="433"/>
  <c r="E56" i="433"/>
  <c r="J55" i="433"/>
  <c r="E55" i="433"/>
  <c r="J54" i="433"/>
  <c r="E54" i="433"/>
  <c r="J53" i="433"/>
  <c r="E53" i="433"/>
  <c r="J52" i="433"/>
  <c r="E52" i="433"/>
  <c r="J51" i="433"/>
  <c r="E51" i="433"/>
  <c r="J50" i="433"/>
  <c r="E50" i="433"/>
  <c r="J49" i="433"/>
  <c r="E49" i="433"/>
  <c r="J48" i="433"/>
  <c r="E48" i="433"/>
  <c r="J47" i="433"/>
  <c r="E47" i="433"/>
  <c r="J46" i="433"/>
  <c r="E46" i="433"/>
  <c r="J45" i="433"/>
  <c r="E45" i="433"/>
  <c r="J44" i="433"/>
  <c r="E44" i="433"/>
  <c r="J43" i="433"/>
  <c r="E43" i="433"/>
  <c r="J42" i="433"/>
  <c r="E42" i="433"/>
  <c r="J41" i="433"/>
  <c r="E41" i="433"/>
  <c r="J40" i="433"/>
  <c r="E40" i="433"/>
  <c r="J39" i="433"/>
  <c r="E39" i="433"/>
  <c r="J38" i="433"/>
  <c r="F38" i="433"/>
  <c r="F39" i="433" s="1"/>
  <c r="F40" i="433" s="1"/>
  <c r="F41" i="433" s="1"/>
  <c r="F42" i="433" s="1"/>
  <c r="F43" i="433" s="1"/>
  <c r="F44" i="433" s="1"/>
  <c r="F45" i="433" s="1"/>
  <c r="F46" i="433" s="1"/>
  <c r="F47" i="433" s="1"/>
  <c r="F48" i="433" s="1"/>
  <c r="F49" i="433" s="1"/>
  <c r="F50" i="433" s="1"/>
  <c r="F51" i="433" s="1"/>
  <c r="F52" i="433" s="1"/>
  <c r="F53" i="433" s="1"/>
  <c r="F54" i="433" s="1"/>
  <c r="F55" i="433" s="1"/>
  <c r="F56" i="433" s="1"/>
  <c r="F57" i="433" s="1"/>
  <c r="F58" i="433" s="1"/>
  <c r="F59" i="433" s="1"/>
  <c r="F60" i="433" s="1"/>
  <c r="E38" i="433"/>
  <c r="A38" i="433"/>
  <c r="A39" i="433" s="1"/>
  <c r="A40" i="433" s="1"/>
  <c r="A41" i="433" s="1"/>
  <c r="A42" i="433" s="1"/>
  <c r="A43" i="433" s="1"/>
  <c r="A44" i="433" s="1"/>
  <c r="A45" i="433" s="1"/>
  <c r="A46" i="433" s="1"/>
  <c r="A47" i="433" s="1"/>
  <c r="A48" i="433" s="1"/>
  <c r="A49" i="433" s="1"/>
  <c r="A50" i="433" s="1"/>
  <c r="A51" i="433" s="1"/>
  <c r="A52" i="433" s="1"/>
  <c r="A53" i="433" s="1"/>
  <c r="A54" i="433" s="1"/>
  <c r="A55" i="433" s="1"/>
  <c r="A56" i="433" s="1"/>
  <c r="A57" i="433" s="1"/>
  <c r="A58" i="433" s="1"/>
  <c r="A59" i="433" s="1"/>
  <c r="A60" i="433" s="1"/>
  <c r="J37" i="433"/>
  <c r="E37" i="433"/>
  <c r="J36" i="433"/>
  <c r="E36" i="433"/>
  <c r="J35" i="433"/>
  <c r="E35" i="433"/>
  <c r="J34" i="433"/>
  <c r="E34" i="433"/>
  <c r="J33" i="433"/>
  <c r="E33" i="433"/>
  <c r="J32" i="433"/>
  <c r="E32" i="433"/>
  <c r="J31" i="433"/>
  <c r="E31" i="433"/>
  <c r="J30" i="433"/>
  <c r="E30" i="433"/>
  <c r="J29" i="433"/>
  <c r="E29" i="433"/>
  <c r="J28" i="433"/>
  <c r="E28" i="433"/>
  <c r="J27" i="433"/>
  <c r="E27" i="433"/>
  <c r="J26" i="433"/>
  <c r="E26" i="433"/>
  <c r="J25" i="433"/>
  <c r="E25" i="433"/>
  <c r="J24" i="433"/>
  <c r="E24" i="433"/>
  <c r="J23" i="433"/>
  <c r="E23" i="433"/>
  <c r="J22" i="433"/>
  <c r="E22" i="433"/>
  <c r="J21" i="433"/>
  <c r="E21" i="433"/>
  <c r="J20" i="433"/>
  <c r="E20" i="433"/>
  <c r="J19" i="433"/>
  <c r="E19" i="433"/>
  <c r="J18" i="433"/>
  <c r="E18" i="433"/>
  <c r="J17" i="433"/>
  <c r="E17" i="433"/>
  <c r="J16" i="433"/>
  <c r="E16" i="433"/>
  <c r="J15" i="433"/>
  <c r="E15" i="433"/>
  <c r="A15" i="433"/>
  <c r="A16" i="433" s="1"/>
  <c r="A17" i="433" s="1"/>
  <c r="A18" i="433" s="1"/>
  <c r="A19" i="433" s="1"/>
  <c r="A20" i="433" s="1"/>
  <c r="A21" i="433" s="1"/>
  <c r="A22" i="433" s="1"/>
  <c r="A23" i="433" s="1"/>
  <c r="A24" i="433" s="1"/>
  <c r="A25" i="433" s="1"/>
  <c r="A26" i="433" s="1"/>
  <c r="A27" i="433" s="1"/>
  <c r="A28" i="433" s="1"/>
  <c r="A29" i="433" s="1"/>
  <c r="A30" i="433" s="1"/>
  <c r="A31" i="433" s="1"/>
  <c r="A32" i="433" s="1"/>
  <c r="A33" i="433" s="1"/>
  <c r="A34" i="433" s="1"/>
  <c r="A35" i="433" s="1"/>
  <c r="A36" i="433" s="1"/>
  <c r="J14" i="433"/>
  <c r="F14" i="433"/>
  <c r="F15" i="433" s="1"/>
  <c r="F16" i="433" s="1"/>
  <c r="F17" i="433" s="1"/>
  <c r="F18" i="433" s="1"/>
  <c r="F19" i="433" s="1"/>
  <c r="F20" i="433" s="1"/>
  <c r="F21" i="433" s="1"/>
  <c r="F22" i="433" s="1"/>
  <c r="F23" i="433" s="1"/>
  <c r="F24" i="433" s="1"/>
  <c r="F25" i="433" s="1"/>
  <c r="F26" i="433" s="1"/>
  <c r="F27" i="433" s="1"/>
  <c r="F28" i="433" s="1"/>
  <c r="F29" i="433" s="1"/>
  <c r="F30" i="433" s="1"/>
  <c r="F31" i="433" s="1"/>
  <c r="F32" i="433" s="1"/>
  <c r="F33" i="433" s="1"/>
  <c r="F34" i="433" s="1"/>
  <c r="F35" i="433" s="1"/>
  <c r="F36" i="433" s="1"/>
  <c r="E14" i="433"/>
  <c r="A14" i="433"/>
  <c r="J13" i="433"/>
  <c r="E13" i="433"/>
  <c r="N82" i="435" l="1"/>
  <c r="L82" i="435"/>
  <c r="N81" i="433"/>
  <c r="M70" i="433"/>
  <c r="L63" i="431"/>
  <c r="M81" i="431"/>
  <c r="M63" i="431"/>
  <c r="N81" i="431"/>
  <c r="N82" i="431"/>
  <c r="L82" i="431"/>
  <c r="M82" i="431"/>
  <c r="M67" i="431"/>
  <c r="M69" i="431"/>
  <c r="M70" i="431"/>
  <c r="I64" i="431"/>
  <c r="N67" i="431"/>
  <c r="N69" i="431"/>
  <c r="N70" i="431"/>
  <c r="P70" i="431"/>
  <c r="P69" i="431"/>
  <c r="O66" i="431"/>
  <c r="J63" i="431"/>
  <c r="P66" i="431"/>
  <c r="J64" i="431"/>
  <c r="J60" i="431"/>
  <c r="F38" i="431"/>
  <c r="F39" i="431"/>
  <c r="F40" i="431"/>
  <c r="F41" i="431"/>
  <c r="F42" i="431"/>
  <c r="F43" i="431"/>
  <c r="F44" i="431"/>
  <c r="F45" i="431"/>
  <c r="F46" i="431"/>
  <c r="F47" i="431"/>
  <c r="F48" i="431"/>
  <c r="F49" i="431"/>
  <c r="F50" i="431"/>
  <c r="F51" i="431"/>
  <c r="F52" i="431"/>
  <c r="F53" i="431"/>
  <c r="F54" i="431"/>
  <c r="F55" i="431"/>
  <c r="F56" i="431"/>
  <c r="F57" i="431"/>
  <c r="F58" i="431"/>
  <c r="F59" i="431"/>
  <c r="F60" i="431"/>
  <c r="E60" i="431"/>
  <c r="A38" i="431"/>
  <c r="A39" i="431"/>
  <c r="A40" i="431"/>
  <c r="A41" i="431"/>
  <c r="A42" i="431"/>
  <c r="A43" i="431"/>
  <c r="A44" i="431"/>
  <c r="A45" i="431"/>
  <c r="A46" i="431"/>
  <c r="A47" i="431"/>
  <c r="A48" i="431"/>
  <c r="A49" i="431"/>
  <c r="A50" i="431"/>
  <c r="A51" i="431"/>
  <c r="A52" i="431"/>
  <c r="A53" i="431"/>
  <c r="A54" i="431"/>
  <c r="A55" i="431"/>
  <c r="A56" i="431"/>
  <c r="A57" i="431"/>
  <c r="A58" i="431"/>
  <c r="A59" i="431"/>
  <c r="A60" i="431"/>
  <c r="J59" i="431"/>
  <c r="E59" i="431"/>
  <c r="J58" i="431"/>
  <c r="E58" i="431"/>
  <c r="J57" i="431"/>
  <c r="E57" i="431"/>
  <c r="J56" i="431"/>
  <c r="E56" i="431"/>
  <c r="J55" i="431"/>
  <c r="E55" i="431"/>
  <c r="J54" i="431"/>
  <c r="E54" i="431"/>
  <c r="J53" i="431"/>
  <c r="E53" i="431"/>
  <c r="J52" i="431"/>
  <c r="E52" i="431"/>
  <c r="J51" i="431"/>
  <c r="E51" i="431"/>
  <c r="J50" i="431"/>
  <c r="E50" i="431"/>
  <c r="J49" i="431"/>
  <c r="E49" i="431"/>
  <c r="J48" i="431"/>
  <c r="E48" i="431"/>
  <c r="J47" i="431"/>
  <c r="E47" i="431"/>
  <c r="J46" i="431"/>
  <c r="E46" i="431"/>
  <c r="J45" i="431"/>
  <c r="E45" i="431"/>
  <c r="J44" i="431"/>
  <c r="E44" i="431"/>
  <c r="J43" i="431"/>
  <c r="E43" i="431"/>
  <c r="J42" i="431"/>
  <c r="E42" i="431"/>
  <c r="J41" i="431"/>
  <c r="E41" i="431"/>
  <c r="J40" i="431"/>
  <c r="E40" i="431"/>
  <c r="J39" i="431"/>
  <c r="E39" i="431"/>
  <c r="J38" i="431"/>
  <c r="E38" i="431"/>
  <c r="J37" i="431"/>
  <c r="E37" i="431"/>
  <c r="J36" i="431"/>
  <c r="F14" i="431"/>
  <c r="F15" i="431"/>
  <c r="F16" i="431"/>
  <c r="F17" i="431"/>
  <c r="F18" i="431"/>
  <c r="F19" i="431"/>
  <c r="F20" i="431"/>
  <c r="F21" i="431"/>
  <c r="F22" i="431"/>
  <c r="F23" i="431"/>
  <c r="F24" i="431"/>
  <c r="F25" i="431"/>
  <c r="F26" i="431"/>
  <c r="F27" i="431"/>
  <c r="F28" i="431"/>
  <c r="F29" i="431"/>
  <c r="F30" i="431"/>
  <c r="F31" i="431"/>
  <c r="F32" i="431"/>
  <c r="F33" i="431"/>
  <c r="F34" i="431"/>
  <c r="F35" i="431"/>
  <c r="F36" i="431"/>
  <c r="E36" i="431"/>
  <c r="A14" i="431"/>
  <c r="A15" i="431"/>
  <c r="A16" i="431"/>
  <c r="A17" i="431"/>
  <c r="A18" i="431"/>
  <c r="A19" i="431"/>
  <c r="A20" i="431"/>
  <c r="A21" i="431"/>
  <c r="A22" i="431"/>
  <c r="A23" i="431"/>
  <c r="A24" i="431"/>
  <c r="A25" i="431"/>
  <c r="A26" i="431"/>
  <c r="A27" i="431"/>
  <c r="A28" i="431"/>
  <c r="A29" i="431"/>
  <c r="A30" i="431"/>
  <c r="A31" i="431"/>
  <c r="A32" i="431"/>
  <c r="A33" i="431"/>
  <c r="A34" i="431"/>
  <c r="A35" i="431"/>
  <c r="A36" i="431"/>
  <c r="J35" i="431"/>
  <c r="E35" i="431"/>
  <c r="J34" i="431"/>
  <c r="E34" i="431"/>
  <c r="J33" i="431"/>
  <c r="E33" i="431"/>
  <c r="J32" i="431"/>
  <c r="E32" i="431"/>
  <c r="J31" i="431"/>
  <c r="E31" i="431"/>
  <c r="J30" i="431"/>
  <c r="E30" i="431"/>
  <c r="J29" i="431"/>
  <c r="E29" i="431"/>
  <c r="J28" i="431"/>
  <c r="E28" i="431"/>
  <c r="J27" i="431"/>
  <c r="E27" i="431"/>
  <c r="J26" i="431"/>
  <c r="E26" i="431"/>
  <c r="J25" i="431"/>
  <c r="E25" i="431"/>
  <c r="J24" i="431"/>
  <c r="E24" i="431"/>
  <c r="J23" i="431"/>
  <c r="E23" i="431"/>
  <c r="J22" i="431"/>
  <c r="E22" i="431"/>
  <c r="J21" i="431"/>
  <c r="E21" i="431"/>
  <c r="J20" i="431"/>
  <c r="E20" i="431"/>
  <c r="J19" i="431"/>
  <c r="E19" i="431"/>
  <c r="J18" i="431"/>
  <c r="E18" i="431"/>
  <c r="J17" i="431"/>
  <c r="E17" i="431"/>
  <c r="J16" i="431"/>
  <c r="E16" i="431"/>
  <c r="J13" i="431"/>
  <c r="J14" i="431"/>
  <c r="J15" i="431"/>
  <c r="E13" i="431"/>
  <c r="E14" i="431"/>
  <c r="E15" i="431"/>
  <c r="L63" i="429"/>
  <c r="N68" i="429"/>
  <c r="M81" i="429"/>
  <c r="M67" i="429"/>
  <c r="M69" i="429"/>
  <c r="O66" i="429"/>
  <c r="J63" i="429"/>
  <c r="P66" i="429"/>
  <c r="M63" i="429"/>
  <c r="N81" i="429"/>
  <c r="J60" i="429"/>
  <c r="E60" i="429"/>
  <c r="J59" i="429"/>
  <c r="E59" i="429"/>
  <c r="J58" i="429"/>
  <c r="E58" i="429"/>
  <c r="J57" i="429"/>
  <c r="E57" i="429"/>
  <c r="J56" i="429"/>
  <c r="E56" i="429"/>
  <c r="J55" i="429"/>
  <c r="E55" i="429"/>
  <c r="J54" i="429"/>
  <c r="E54" i="429"/>
  <c r="J53" i="429"/>
  <c r="E53" i="429"/>
  <c r="J52" i="429"/>
  <c r="E52" i="429"/>
  <c r="J51" i="429"/>
  <c r="E51" i="429"/>
  <c r="J50" i="429"/>
  <c r="E50" i="429"/>
  <c r="J49" i="429"/>
  <c r="E49" i="429"/>
  <c r="J48" i="429"/>
  <c r="E48" i="429"/>
  <c r="J47" i="429"/>
  <c r="E47" i="429"/>
  <c r="J46" i="429"/>
  <c r="E46" i="429"/>
  <c r="J45" i="429"/>
  <c r="E45" i="429"/>
  <c r="J44" i="429"/>
  <c r="E44" i="429"/>
  <c r="J43" i="429"/>
  <c r="E43" i="429"/>
  <c r="J42" i="429"/>
  <c r="E42" i="429"/>
  <c r="J41" i="429"/>
  <c r="E41" i="429"/>
  <c r="J40" i="429"/>
  <c r="E40" i="429"/>
  <c r="J39" i="429"/>
  <c r="E39" i="429"/>
  <c r="J38" i="429"/>
  <c r="F38" i="429"/>
  <c r="F39" i="429"/>
  <c r="F40" i="429"/>
  <c r="F41" i="429"/>
  <c r="F42" i="429"/>
  <c r="F43" i="429"/>
  <c r="F44" i="429"/>
  <c r="F45" i="429"/>
  <c r="F46" i="429"/>
  <c r="F47" i="429"/>
  <c r="F48" i="429"/>
  <c r="F49" i="429"/>
  <c r="F50" i="429"/>
  <c r="F51" i="429"/>
  <c r="F52" i="429"/>
  <c r="F53" i="429"/>
  <c r="F54" i="429"/>
  <c r="F55" i="429"/>
  <c r="F56" i="429"/>
  <c r="F57" i="429"/>
  <c r="F58" i="429"/>
  <c r="F59" i="429"/>
  <c r="F60" i="429"/>
  <c r="E38" i="429"/>
  <c r="A38" i="429"/>
  <c r="A39" i="429"/>
  <c r="A40" i="429"/>
  <c r="A41" i="429"/>
  <c r="A42" i="429"/>
  <c r="A43" i="429"/>
  <c r="A44" i="429"/>
  <c r="A45" i="429"/>
  <c r="A46" i="429"/>
  <c r="A47" i="429"/>
  <c r="A48" i="429"/>
  <c r="A49" i="429"/>
  <c r="A50" i="429"/>
  <c r="A51" i="429"/>
  <c r="A52" i="429"/>
  <c r="A53" i="429"/>
  <c r="A54" i="429"/>
  <c r="A55" i="429"/>
  <c r="A56" i="429"/>
  <c r="A57" i="429"/>
  <c r="A58" i="429"/>
  <c r="A59" i="429"/>
  <c r="A60" i="429"/>
  <c r="J37" i="429"/>
  <c r="E37" i="429"/>
  <c r="J36" i="429"/>
  <c r="E36" i="429"/>
  <c r="J35" i="429"/>
  <c r="E35" i="429"/>
  <c r="J34" i="429"/>
  <c r="E34" i="429"/>
  <c r="J33" i="429"/>
  <c r="E33" i="429"/>
  <c r="J32" i="429"/>
  <c r="E32" i="429"/>
  <c r="J31" i="429"/>
  <c r="E31" i="429"/>
  <c r="J30" i="429"/>
  <c r="E30" i="429"/>
  <c r="J29" i="429"/>
  <c r="E29" i="429"/>
  <c r="J28" i="429"/>
  <c r="E28" i="429"/>
  <c r="J27" i="429"/>
  <c r="E27" i="429"/>
  <c r="J26" i="429"/>
  <c r="E26" i="429"/>
  <c r="J25" i="429"/>
  <c r="E25" i="429"/>
  <c r="J24" i="429"/>
  <c r="E24" i="429"/>
  <c r="J23" i="429"/>
  <c r="E23" i="429"/>
  <c r="J22" i="429"/>
  <c r="E22" i="429"/>
  <c r="J21" i="429"/>
  <c r="E21" i="429"/>
  <c r="J20" i="429"/>
  <c r="E20" i="429"/>
  <c r="J19" i="429"/>
  <c r="E19" i="429"/>
  <c r="J18" i="429"/>
  <c r="E18" i="429"/>
  <c r="J17" i="429"/>
  <c r="E17" i="429"/>
  <c r="J16" i="429"/>
  <c r="E16" i="429"/>
  <c r="A14" i="429"/>
  <c r="A15" i="429"/>
  <c r="A16" i="429"/>
  <c r="A17" i="429"/>
  <c r="A18" i="429"/>
  <c r="A19" i="429"/>
  <c r="A20" i="429"/>
  <c r="A21" i="429"/>
  <c r="A22" i="429"/>
  <c r="A23" i="429"/>
  <c r="A24" i="429"/>
  <c r="A25" i="429"/>
  <c r="A26" i="429"/>
  <c r="A27" i="429"/>
  <c r="A28" i="429"/>
  <c r="A29" i="429"/>
  <c r="A30" i="429"/>
  <c r="A31" i="429"/>
  <c r="A32" i="429"/>
  <c r="A33" i="429"/>
  <c r="A34" i="429"/>
  <c r="A35" i="429"/>
  <c r="A36" i="429"/>
  <c r="J15" i="429"/>
  <c r="E15" i="429"/>
  <c r="E13" i="429"/>
  <c r="E14" i="429"/>
  <c r="J14" i="429"/>
  <c r="F14" i="429"/>
  <c r="F15" i="429"/>
  <c r="F16" i="429"/>
  <c r="F17" i="429"/>
  <c r="F18" i="429"/>
  <c r="F19" i="429"/>
  <c r="F20" i="429"/>
  <c r="F21" i="429"/>
  <c r="F22" i="429"/>
  <c r="F23" i="429"/>
  <c r="F24" i="429"/>
  <c r="F25" i="429"/>
  <c r="F26" i="429"/>
  <c r="F27" i="429"/>
  <c r="F28" i="429"/>
  <c r="F29" i="429"/>
  <c r="F30" i="429"/>
  <c r="F31" i="429"/>
  <c r="F32" i="429"/>
  <c r="F33" i="429"/>
  <c r="F34" i="429"/>
  <c r="F35" i="429"/>
  <c r="F36" i="429"/>
  <c r="J13" i="429"/>
  <c r="M70" i="429"/>
  <c r="N82" i="429"/>
  <c r="L82" i="429"/>
  <c r="M68" i="426"/>
  <c r="M81" i="426"/>
  <c r="N68" i="426"/>
  <c r="M67" i="426"/>
  <c r="M69" i="426"/>
  <c r="O66" i="426"/>
  <c r="M63" i="426"/>
  <c r="N81" i="426"/>
  <c r="J63" i="426"/>
  <c r="J60" i="426"/>
  <c r="E60" i="426"/>
  <c r="J59" i="426"/>
  <c r="E59" i="426"/>
  <c r="J58" i="426"/>
  <c r="E58" i="426"/>
  <c r="J57" i="426"/>
  <c r="E57" i="426"/>
  <c r="J56" i="426"/>
  <c r="E56" i="426"/>
  <c r="J55" i="426"/>
  <c r="E55" i="426"/>
  <c r="J54" i="426"/>
  <c r="E54" i="426"/>
  <c r="J53" i="426"/>
  <c r="E53" i="426"/>
  <c r="J52" i="426"/>
  <c r="E52" i="426"/>
  <c r="J51" i="426"/>
  <c r="E51" i="426"/>
  <c r="J50" i="426"/>
  <c r="E50" i="426"/>
  <c r="J49" i="426"/>
  <c r="E49" i="426"/>
  <c r="J48" i="426"/>
  <c r="E48" i="426"/>
  <c r="J47" i="426"/>
  <c r="E47" i="426"/>
  <c r="J46" i="426"/>
  <c r="E46" i="426"/>
  <c r="J45" i="426"/>
  <c r="E45" i="426"/>
  <c r="J44" i="426"/>
  <c r="E44" i="426"/>
  <c r="J43" i="426"/>
  <c r="E43" i="426"/>
  <c r="J42" i="426"/>
  <c r="E42" i="426"/>
  <c r="J41" i="426"/>
  <c r="E41" i="426"/>
  <c r="J40" i="426"/>
  <c r="E40" i="426"/>
  <c r="J39" i="426"/>
  <c r="E39" i="426"/>
  <c r="J38" i="426"/>
  <c r="F38" i="426"/>
  <c r="F39" i="426"/>
  <c r="F40" i="426"/>
  <c r="F41" i="426"/>
  <c r="F42" i="426"/>
  <c r="F43" i="426"/>
  <c r="F44" i="426"/>
  <c r="F45" i="426"/>
  <c r="F46" i="426"/>
  <c r="F47" i="426"/>
  <c r="F48" i="426"/>
  <c r="F49" i="426"/>
  <c r="F50" i="426"/>
  <c r="F51" i="426"/>
  <c r="F52" i="426"/>
  <c r="F53" i="426"/>
  <c r="F54" i="426"/>
  <c r="F55" i="426"/>
  <c r="F56" i="426"/>
  <c r="F57" i="426"/>
  <c r="F58" i="426"/>
  <c r="F59" i="426"/>
  <c r="F60" i="426"/>
  <c r="E38" i="426"/>
  <c r="E13" i="426"/>
  <c r="E14" i="426"/>
  <c r="E15" i="426"/>
  <c r="E16" i="426"/>
  <c r="E17" i="426"/>
  <c r="E18" i="426"/>
  <c r="E19" i="426"/>
  <c r="E20" i="426"/>
  <c r="E21" i="426"/>
  <c r="E22" i="426"/>
  <c r="E23" i="426"/>
  <c r="E24" i="426"/>
  <c r="E25" i="426"/>
  <c r="E26" i="426"/>
  <c r="E27" i="426"/>
  <c r="E28" i="426"/>
  <c r="E29" i="426"/>
  <c r="E30" i="426"/>
  <c r="E31" i="426"/>
  <c r="E32" i="426"/>
  <c r="E33" i="426"/>
  <c r="E34" i="426"/>
  <c r="E35" i="426"/>
  <c r="E36" i="426"/>
  <c r="E37" i="426"/>
  <c r="A38" i="426"/>
  <c r="A39" i="426"/>
  <c r="A40" i="426"/>
  <c r="A41" i="426"/>
  <c r="A42" i="426"/>
  <c r="A43" i="426"/>
  <c r="A44" i="426"/>
  <c r="A45" i="426"/>
  <c r="A46" i="426"/>
  <c r="A47" i="426"/>
  <c r="A48" i="426"/>
  <c r="A49" i="426"/>
  <c r="A50" i="426"/>
  <c r="A51" i="426"/>
  <c r="A52" i="426"/>
  <c r="A53" i="426"/>
  <c r="A54" i="426"/>
  <c r="A55" i="426"/>
  <c r="A56" i="426"/>
  <c r="A57" i="426"/>
  <c r="A58" i="426"/>
  <c r="A59" i="426"/>
  <c r="A60" i="426"/>
  <c r="J37" i="426"/>
  <c r="J36" i="426"/>
  <c r="J35" i="426"/>
  <c r="J34" i="426"/>
  <c r="J33" i="426"/>
  <c r="J32" i="426"/>
  <c r="J31" i="426"/>
  <c r="J30" i="426"/>
  <c r="J29" i="426"/>
  <c r="J28" i="426"/>
  <c r="J27" i="426"/>
  <c r="J26" i="426"/>
  <c r="J25" i="426"/>
  <c r="J24" i="426"/>
  <c r="J23" i="426"/>
  <c r="J22" i="426"/>
  <c r="J21" i="426"/>
  <c r="J20" i="426"/>
  <c r="J19" i="426"/>
  <c r="J18" i="426"/>
  <c r="J17" i="426"/>
  <c r="J16" i="426"/>
  <c r="J15" i="426"/>
  <c r="A14" i="426"/>
  <c r="A15" i="426"/>
  <c r="A16" i="426"/>
  <c r="A17" i="426"/>
  <c r="A18" i="426"/>
  <c r="A19" i="426"/>
  <c r="A20" i="426"/>
  <c r="A21" i="426"/>
  <c r="A22" i="426"/>
  <c r="A23" i="426"/>
  <c r="A24" i="426"/>
  <c r="A25" i="426"/>
  <c r="A26" i="426"/>
  <c r="A27" i="426"/>
  <c r="A28" i="426"/>
  <c r="A29" i="426"/>
  <c r="A30" i="426"/>
  <c r="A31" i="426"/>
  <c r="A32" i="426"/>
  <c r="A33" i="426"/>
  <c r="A34" i="426"/>
  <c r="A35" i="426"/>
  <c r="A36" i="426"/>
  <c r="J14" i="426"/>
  <c r="F14" i="426"/>
  <c r="F15" i="426"/>
  <c r="F16" i="426"/>
  <c r="F17" i="426"/>
  <c r="F18" i="426"/>
  <c r="F19" i="426"/>
  <c r="F20" i="426"/>
  <c r="F21" i="426"/>
  <c r="F22" i="426"/>
  <c r="F23" i="426"/>
  <c r="F24" i="426"/>
  <c r="F25" i="426"/>
  <c r="F26" i="426"/>
  <c r="F27" i="426"/>
  <c r="F28" i="426"/>
  <c r="F29" i="426"/>
  <c r="F30" i="426"/>
  <c r="F31" i="426"/>
  <c r="F32" i="426"/>
  <c r="F33" i="426"/>
  <c r="F34" i="426"/>
  <c r="F35" i="426"/>
  <c r="F36" i="426"/>
  <c r="J13" i="426"/>
  <c r="P66" i="426"/>
  <c r="I64" i="429"/>
  <c r="N67" i="429"/>
  <c r="M82" i="429"/>
  <c r="N82" i="426"/>
  <c r="L82" i="426"/>
  <c r="M70" i="426"/>
  <c r="M81" i="425"/>
  <c r="M63" i="425"/>
  <c r="N81" i="425"/>
  <c r="N82" i="425"/>
  <c r="L82" i="425"/>
  <c r="M82" i="425"/>
  <c r="M67" i="425"/>
  <c r="M68" i="425"/>
  <c r="M69" i="425"/>
  <c r="M70" i="425"/>
  <c r="I64" i="425"/>
  <c r="N67" i="425"/>
  <c r="N68" i="425"/>
  <c r="N69" i="425"/>
  <c r="N70" i="425"/>
  <c r="P70" i="425"/>
  <c r="P69" i="425"/>
  <c r="O66" i="425"/>
  <c r="J63" i="425"/>
  <c r="P66" i="425"/>
  <c r="J64" i="425"/>
  <c r="J60" i="425"/>
  <c r="F38" i="425"/>
  <c r="F39" i="425"/>
  <c r="F40" i="425"/>
  <c r="F41" i="425"/>
  <c r="F42" i="425"/>
  <c r="F43" i="425"/>
  <c r="F44" i="425"/>
  <c r="F45" i="425"/>
  <c r="F46" i="425"/>
  <c r="F47" i="425"/>
  <c r="F48" i="425"/>
  <c r="F49" i="425"/>
  <c r="F50" i="425"/>
  <c r="F51" i="425"/>
  <c r="F52" i="425"/>
  <c r="F53" i="425"/>
  <c r="F54" i="425"/>
  <c r="F55" i="425"/>
  <c r="F56" i="425"/>
  <c r="F57" i="425"/>
  <c r="F58" i="425"/>
  <c r="F59" i="425"/>
  <c r="F60" i="425"/>
  <c r="E60" i="425"/>
  <c r="A38" i="425"/>
  <c r="A39" i="425"/>
  <c r="A40" i="425"/>
  <c r="A41" i="425"/>
  <c r="A42" i="425"/>
  <c r="A43" i="425"/>
  <c r="A44" i="425"/>
  <c r="A45" i="425"/>
  <c r="A46" i="425"/>
  <c r="A47" i="425"/>
  <c r="A48" i="425"/>
  <c r="A49" i="425"/>
  <c r="A50" i="425"/>
  <c r="A51" i="425"/>
  <c r="A52" i="425"/>
  <c r="A53" i="425"/>
  <c r="A54" i="425"/>
  <c r="A55" i="425"/>
  <c r="A56" i="425"/>
  <c r="A57" i="425"/>
  <c r="A58" i="425"/>
  <c r="A59" i="425"/>
  <c r="A60" i="425"/>
  <c r="J59" i="425"/>
  <c r="E59" i="425"/>
  <c r="J58" i="425"/>
  <c r="E58" i="425"/>
  <c r="J57" i="425"/>
  <c r="E57" i="425"/>
  <c r="J56" i="425"/>
  <c r="E56" i="425"/>
  <c r="J55" i="425"/>
  <c r="E55" i="425"/>
  <c r="J54" i="425"/>
  <c r="E54" i="425"/>
  <c r="J53" i="425"/>
  <c r="E53" i="425"/>
  <c r="J52" i="425"/>
  <c r="E52" i="425"/>
  <c r="J51" i="425"/>
  <c r="E51" i="425"/>
  <c r="J50" i="425"/>
  <c r="E50" i="425"/>
  <c r="J49" i="425"/>
  <c r="E49" i="425"/>
  <c r="J48" i="425"/>
  <c r="E48" i="425"/>
  <c r="J47" i="425"/>
  <c r="E47" i="425"/>
  <c r="J46" i="425"/>
  <c r="E46" i="425"/>
  <c r="J45" i="425"/>
  <c r="E45" i="425"/>
  <c r="J44" i="425"/>
  <c r="E44" i="425"/>
  <c r="J43" i="425"/>
  <c r="E43" i="425"/>
  <c r="J42" i="425"/>
  <c r="E42" i="425"/>
  <c r="J41" i="425"/>
  <c r="E41" i="425"/>
  <c r="J40" i="425"/>
  <c r="E40" i="425"/>
  <c r="J39" i="425"/>
  <c r="E39" i="425"/>
  <c r="J38" i="425"/>
  <c r="E38" i="425"/>
  <c r="J37" i="425"/>
  <c r="E37" i="425"/>
  <c r="J36" i="425"/>
  <c r="F14" i="425"/>
  <c r="F15" i="425"/>
  <c r="F16" i="425"/>
  <c r="F17" i="425"/>
  <c r="F18" i="425"/>
  <c r="F19" i="425"/>
  <c r="F20" i="425"/>
  <c r="F21" i="425"/>
  <c r="F22" i="425"/>
  <c r="F23" i="425"/>
  <c r="F24" i="425"/>
  <c r="F25" i="425"/>
  <c r="F26" i="425"/>
  <c r="F27" i="425"/>
  <c r="F28" i="425"/>
  <c r="F29" i="425"/>
  <c r="F30" i="425"/>
  <c r="F31" i="425"/>
  <c r="F32" i="425"/>
  <c r="F33" i="425"/>
  <c r="F34" i="425"/>
  <c r="F35" i="425"/>
  <c r="F36" i="425"/>
  <c r="E36" i="425"/>
  <c r="A14" i="425"/>
  <c r="A15" i="425"/>
  <c r="A16" i="425"/>
  <c r="A17" i="425"/>
  <c r="A18" i="425"/>
  <c r="A19" i="425"/>
  <c r="A20" i="425"/>
  <c r="A21" i="425"/>
  <c r="A22" i="425"/>
  <c r="A23" i="425"/>
  <c r="A24" i="425"/>
  <c r="A25" i="425"/>
  <c r="A26" i="425"/>
  <c r="A27" i="425"/>
  <c r="A28" i="425"/>
  <c r="A29" i="425"/>
  <c r="A30" i="425"/>
  <c r="A31" i="425"/>
  <c r="A32" i="425"/>
  <c r="A33" i="425"/>
  <c r="A34" i="425"/>
  <c r="A35" i="425"/>
  <c r="A36" i="425"/>
  <c r="J35" i="425"/>
  <c r="E35" i="425"/>
  <c r="J34" i="425"/>
  <c r="E34" i="425"/>
  <c r="J33" i="425"/>
  <c r="E33" i="425"/>
  <c r="J32" i="425"/>
  <c r="E32" i="425"/>
  <c r="J31" i="425"/>
  <c r="E31" i="425"/>
  <c r="J30" i="425"/>
  <c r="E30" i="425"/>
  <c r="J29" i="425"/>
  <c r="E29" i="425"/>
  <c r="J28" i="425"/>
  <c r="E28" i="425"/>
  <c r="J27" i="425"/>
  <c r="E27" i="425"/>
  <c r="J26" i="425"/>
  <c r="E26" i="425"/>
  <c r="J25" i="425"/>
  <c r="E25" i="425"/>
  <c r="J24" i="425"/>
  <c r="E24" i="425"/>
  <c r="J23" i="425"/>
  <c r="E23" i="425"/>
  <c r="J22" i="425"/>
  <c r="E22" i="425"/>
  <c r="J21" i="425"/>
  <c r="E21" i="425"/>
  <c r="J20" i="425"/>
  <c r="E20" i="425"/>
  <c r="J19" i="425"/>
  <c r="E19" i="425"/>
  <c r="J18" i="425"/>
  <c r="E18" i="425"/>
  <c r="J17" i="425"/>
  <c r="E17" i="425"/>
  <c r="J16" i="425"/>
  <c r="E16" i="425"/>
  <c r="J13" i="425"/>
  <c r="J14" i="425"/>
  <c r="J15" i="425"/>
  <c r="E13" i="425"/>
  <c r="E14" i="425"/>
  <c r="E15" i="425"/>
  <c r="M81" i="424"/>
  <c r="M63" i="424"/>
  <c r="N81" i="424"/>
  <c r="N82" i="424"/>
  <c r="L82" i="424"/>
  <c r="M82" i="424"/>
  <c r="M67" i="424"/>
  <c r="M68" i="424"/>
  <c r="M69" i="424"/>
  <c r="M70" i="424"/>
  <c r="I64" i="424"/>
  <c r="N67" i="424"/>
  <c r="N68" i="424"/>
  <c r="N69" i="424"/>
  <c r="N70" i="424"/>
  <c r="P70" i="424"/>
  <c r="P69" i="424"/>
  <c r="O66" i="424"/>
  <c r="J63" i="424"/>
  <c r="P66" i="424"/>
  <c r="J64" i="424"/>
  <c r="J60" i="424"/>
  <c r="F38" i="424"/>
  <c r="F39" i="424"/>
  <c r="F40" i="424"/>
  <c r="F41" i="424"/>
  <c r="F42" i="424"/>
  <c r="F43" i="424"/>
  <c r="F44" i="424"/>
  <c r="F45" i="424"/>
  <c r="F46" i="424"/>
  <c r="F47" i="424"/>
  <c r="F48" i="424"/>
  <c r="F49" i="424"/>
  <c r="F50" i="424"/>
  <c r="F51" i="424"/>
  <c r="F52" i="424"/>
  <c r="F53" i="424"/>
  <c r="F54" i="424"/>
  <c r="F55" i="424"/>
  <c r="F56" i="424"/>
  <c r="F57" i="424"/>
  <c r="F58" i="424"/>
  <c r="F59" i="424"/>
  <c r="F60" i="424"/>
  <c r="E60" i="424"/>
  <c r="A38" i="424"/>
  <c r="A39" i="424"/>
  <c r="A40" i="424"/>
  <c r="A41" i="424"/>
  <c r="A42" i="424"/>
  <c r="A43" i="424"/>
  <c r="A44" i="424"/>
  <c r="A45" i="424"/>
  <c r="A46" i="424"/>
  <c r="A47" i="424"/>
  <c r="A48" i="424"/>
  <c r="A49" i="424"/>
  <c r="A50" i="424"/>
  <c r="A51" i="424"/>
  <c r="A52" i="424"/>
  <c r="A53" i="424"/>
  <c r="A54" i="424"/>
  <c r="A55" i="424"/>
  <c r="A56" i="424"/>
  <c r="A57" i="424"/>
  <c r="A58" i="424"/>
  <c r="A59" i="424"/>
  <c r="A60" i="424"/>
  <c r="J59" i="424"/>
  <c r="E59" i="424"/>
  <c r="J58" i="424"/>
  <c r="E58" i="424"/>
  <c r="J57" i="424"/>
  <c r="E57" i="424"/>
  <c r="J56" i="424"/>
  <c r="E56" i="424"/>
  <c r="J55" i="424"/>
  <c r="E55" i="424"/>
  <c r="J54" i="424"/>
  <c r="E54" i="424"/>
  <c r="J53" i="424"/>
  <c r="E53" i="424"/>
  <c r="J52" i="424"/>
  <c r="E52" i="424"/>
  <c r="J51" i="424"/>
  <c r="E51" i="424"/>
  <c r="J50" i="424"/>
  <c r="E50" i="424"/>
  <c r="J49" i="424"/>
  <c r="E49" i="424"/>
  <c r="J48" i="424"/>
  <c r="E48" i="424"/>
  <c r="J47" i="424"/>
  <c r="E47" i="424"/>
  <c r="J46" i="424"/>
  <c r="E46" i="424"/>
  <c r="J45" i="424"/>
  <c r="E45" i="424"/>
  <c r="J44" i="424"/>
  <c r="E44" i="424"/>
  <c r="J43" i="424"/>
  <c r="E43" i="424"/>
  <c r="J42" i="424"/>
  <c r="E42" i="424"/>
  <c r="J41" i="424"/>
  <c r="E41" i="424"/>
  <c r="J40" i="424"/>
  <c r="E40" i="424"/>
  <c r="J39" i="424"/>
  <c r="E39" i="424"/>
  <c r="J38" i="424"/>
  <c r="E38" i="424"/>
  <c r="J37" i="424"/>
  <c r="E37" i="424"/>
  <c r="J36" i="424"/>
  <c r="F14" i="424"/>
  <c r="F15" i="424"/>
  <c r="F16" i="424"/>
  <c r="F17" i="424"/>
  <c r="F18" i="424"/>
  <c r="F19" i="424"/>
  <c r="F20" i="424"/>
  <c r="F21" i="424"/>
  <c r="F22" i="424"/>
  <c r="F23" i="424"/>
  <c r="F24" i="424"/>
  <c r="F25" i="424"/>
  <c r="F26" i="424"/>
  <c r="F27" i="424"/>
  <c r="F28" i="424"/>
  <c r="F29" i="424"/>
  <c r="F30" i="424"/>
  <c r="F31" i="424"/>
  <c r="F32" i="424"/>
  <c r="F33" i="424"/>
  <c r="F34" i="424"/>
  <c r="F35" i="424"/>
  <c r="F36" i="424"/>
  <c r="E36" i="424"/>
  <c r="A14" i="424"/>
  <c r="A15" i="424"/>
  <c r="A16" i="424"/>
  <c r="A17" i="424"/>
  <c r="A18" i="424"/>
  <c r="A19" i="424"/>
  <c r="A20" i="424"/>
  <c r="A21" i="424"/>
  <c r="A22" i="424"/>
  <c r="A23" i="424"/>
  <c r="A24" i="424"/>
  <c r="A25" i="424"/>
  <c r="A26" i="424"/>
  <c r="A27" i="424"/>
  <c r="A28" i="424"/>
  <c r="A29" i="424"/>
  <c r="A30" i="424"/>
  <c r="A31" i="424"/>
  <c r="A32" i="424"/>
  <c r="A33" i="424"/>
  <c r="A34" i="424"/>
  <c r="A35" i="424"/>
  <c r="A36" i="424"/>
  <c r="J35" i="424"/>
  <c r="E35" i="424"/>
  <c r="J34" i="424"/>
  <c r="E34" i="424"/>
  <c r="J33" i="424"/>
  <c r="E33" i="424"/>
  <c r="J32" i="424"/>
  <c r="E32" i="424"/>
  <c r="J31" i="424"/>
  <c r="E31" i="424"/>
  <c r="J30" i="424"/>
  <c r="E30" i="424"/>
  <c r="J29" i="424"/>
  <c r="E29" i="424"/>
  <c r="J28" i="424"/>
  <c r="E28" i="424"/>
  <c r="J27" i="424"/>
  <c r="E27" i="424"/>
  <c r="J26" i="424"/>
  <c r="E26" i="424"/>
  <c r="J25" i="424"/>
  <c r="E25" i="424"/>
  <c r="J24" i="424"/>
  <c r="E24" i="424"/>
  <c r="J23" i="424"/>
  <c r="E23" i="424"/>
  <c r="J22" i="424"/>
  <c r="E22" i="424"/>
  <c r="J21" i="424"/>
  <c r="E21" i="424"/>
  <c r="J20" i="424"/>
  <c r="E20" i="424"/>
  <c r="J19" i="424"/>
  <c r="E19" i="424"/>
  <c r="J18" i="424"/>
  <c r="E18" i="424"/>
  <c r="J17" i="424"/>
  <c r="E17" i="424"/>
  <c r="J16" i="424"/>
  <c r="E16" i="424"/>
  <c r="J13" i="424"/>
  <c r="J14" i="424"/>
  <c r="J15" i="424"/>
  <c r="E13" i="424"/>
  <c r="E14" i="424"/>
  <c r="E15" i="424"/>
  <c r="M81" i="423"/>
  <c r="N68" i="423"/>
  <c r="M68" i="423"/>
  <c r="M67" i="423"/>
  <c r="M69" i="423"/>
  <c r="O66" i="423"/>
  <c r="J63" i="423"/>
  <c r="P66" i="423"/>
  <c r="M63" i="423"/>
  <c r="N81" i="423"/>
  <c r="J60" i="423"/>
  <c r="E60" i="423"/>
  <c r="J59" i="423"/>
  <c r="E59" i="423"/>
  <c r="J58" i="423"/>
  <c r="E58" i="423"/>
  <c r="J57" i="423"/>
  <c r="E57" i="423"/>
  <c r="J56" i="423"/>
  <c r="E56" i="423"/>
  <c r="J55" i="423"/>
  <c r="E55" i="423"/>
  <c r="J54" i="423"/>
  <c r="E54" i="423"/>
  <c r="J53" i="423"/>
  <c r="E53" i="423"/>
  <c r="J52" i="423"/>
  <c r="E52" i="423"/>
  <c r="J51" i="423"/>
  <c r="E51" i="423"/>
  <c r="J50" i="423"/>
  <c r="E50" i="423"/>
  <c r="J49" i="423"/>
  <c r="E49" i="423"/>
  <c r="J48" i="423"/>
  <c r="E48" i="423"/>
  <c r="J47" i="423"/>
  <c r="E47" i="423"/>
  <c r="J46" i="423"/>
  <c r="E46" i="423"/>
  <c r="J45" i="423"/>
  <c r="E45" i="423"/>
  <c r="J44" i="423"/>
  <c r="E44" i="423"/>
  <c r="J43" i="423"/>
  <c r="E43" i="423"/>
  <c r="J42" i="423"/>
  <c r="E42" i="423"/>
  <c r="J41" i="423"/>
  <c r="E41" i="423"/>
  <c r="J40" i="423"/>
  <c r="E40" i="423"/>
  <c r="J39" i="423"/>
  <c r="E39" i="423"/>
  <c r="J38" i="423"/>
  <c r="F38" i="423"/>
  <c r="F39" i="423"/>
  <c r="F40" i="423"/>
  <c r="F41" i="423"/>
  <c r="F42" i="423"/>
  <c r="F43" i="423"/>
  <c r="F44" i="423"/>
  <c r="F45" i="423"/>
  <c r="F46" i="423"/>
  <c r="F47" i="423"/>
  <c r="F48" i="423"/>
  <c r="F49" i="423"/>
  <c r="F50" i="423"/>
  <c r="F51" i="423"/>
  <c r="F52" i="423"/>
  <c r="F53" i="423"/>
  <c r="F54" i="423"/>
  <c r="F55" i="423"/>
  <c r="F56" i="423"/>
  <c r="F57" i="423"/>
  <c r="F58" i="423"/>
  <c r="F59" i="423"/>
  <c r="F60" i="423"/>
  <c r="E38" i="423"/>
  <c r="E13" i="423"/>
  <c r="E14" i="423"/>
  <c r="E15" i="423"/>
  <c r="E16" i="423"/>
  <c r="E17" i="423"/>
  <c r="E18" i="423"/>
  <c r="E19" i="423"/>
  <c r="E20" i="423"/>
  <c r="E21" i="423"/>
  <c r="E22" i="423"/>
  <c r="E23" i="423"/>
  <c r="E24" i="423"/>
  <c r="E25" i="423"/>
  <c r="E26" i="423"/>
  <c r="E27" i="423"/>
  <c r="E28" i="423"/>
  <c r="E29" i="423"/>
  <c r="E30" i="423"/>
  <c r="E31" i="423"/>
  <c r="E32" i="423"/>
  <c r="E33" i="423"/>
  <c r="E34" i="423"/>
  <c r="E35" i="423"/>
  <c r="E36" i="423"/>
  <c r="E37" i="423"/>
  <c r="A38" i="423"/>
  <c r="A39" i="423"/>
  <c r="A40" i="423"/>
  <c r="A41" i="423"/>
  <c r="A42" i="423"/>
  <c r="A43" i="423"/>
  <c r="A44" i="423"/>
  <c r="A45" i="423"/>
  <c r="A46" i="423"/>
  <c r="A47" i="423"/>
  <c r="A48" i="423"/>
  <c r="A49" i="423"/>
  <c r="A50" i="423"/>
  <c r="A51" i="423"/>
  <c r="A52" i="423"/>
  <c r="A53" i="423"/>
  <c r="A54" i="423"/>
  <c r="A55" i="423"/>
  <c r="A56" i="423"/>
  <c r="A57" i="423"/>
  <c r="A58" i="423"/>
  <c r="A59" i="423"/>
  <c r="A60" i="423"/>
  <c r="J37" i="423"/>
  <c r="J36" i="423"/>
  <c r="J35" i="423"/>
  <c r="J34" i="423"/>
  <c r="J33" i="423"/>
  <c r="J32" i="423"/>
  <c r="J31" i="423"/>
  <c r="J30" i="423"/>
  <c r="J29" i="423"/>
  <c r="J28" i="423"/>
  <c r="J27" i="423"/>
  <c r="J26" i="423"/>
  <c r="J25" i="423"/>
  <c r="J24" i="423"/>
  <c r="J23" i="423"/>
  <c r="J22" i="423"/>
  <c r="J21" i="423"/>
  <c r="J20" i="423"/>
  <c r="J19" i="423"/>
  <c r="J18" i="423"/>
  <c r="J17" i="423"/>
  <c r="J16" i="423"/>
  <c r="J15" i="423"/>
  <c r="A14" i="423"/>
  <c r="A15" i="423"/>
  <c r="A16" i="423"/>
  <c r="A17" i="423"/>
  <c r="A18" i="423"/>
  <c r="A19" i="423"/>
  <c r="A20" i="423"/>
  <c r="A21" i="423"/>
  <c r="A22" i="423"/>
  <c r="A23" i="423"/>
  <c r="A24" i="423"/>
  <c r="A25" i="423"/>
  <c r="A26" i="423"/>
  <c r="A27" i="423"/>
  <c r="A28" i="423"/>
  <c r="A29" i="423"/>
  <c r="A30" i="423"/>
  <c r="A31" i="423"/>
  <c r="A32" i="423"/>
  <c r="A33" i="423"/>
  <c r="A34" i="423"/>
  <c r="A35" i="423"/>
  <c r="A36" i="423"/>
  <c r="J14" i="423"/>
  <c r="F14" i="423"/>
  <c r="F15" i="423"/>
  <c r="F16" i="423"/>
  <c r="F17" i="423"/>
  <c r="F18" i="423"/>
  <c r="F19" i="423"/>
  <c r="F20" i="423"/>
  <c r="F21" i="423"/>
  <c r="F22" i="423"/>
  <c r="F23" i="423"/>
  <c r="F24" i="423"/>
  <c r="F25" i="423"/>
  <c r="F26" i="423"/>
  <c r="F27" i="423"/>
  <c r="F28" i="423"/>
  <c r="F29" i="423"/>
  <c r="F30" i="423"/>
  <c r="F31" i="423"/>
  <c r="F32" i="423"/>
  <c r="F33" i="423"/>
  <c r="F34" i="423"/>
  <c r="F35" i="423"/>
  <c r="F36" i="423"/>
  <c r="J13" i="423"/>
  <c r="M70" i="423"/>
  <c r="N82" i="423"/>
  <c r="L82" i="423"/>
  <c r="M81" i="422"/>
  <c r="N68" i="422"/>
  <c r="M68" i="422"/>
  <c r="M67" i="422"/>
  <c r="M69" i="422"/>
  <c r="O66" i="422"/>
  <c r="J63" i="422"/>
  <c r="P66" i="422"/>
  <c r="M63" i="422"/>
  <c r="N81" i="422"/>
  <c r="J60" i="422"/>
  <c r="E60" i="422"/>
  <c r="J59" i="422"/>
  <c r="E59" i="422"/>
  <c r="J58" i="422"/>
  <c r="E58" i="422"/>
  <c r="J57" i="422"/>
  <c r="E57" i="422"/>
  <c r="J56" i="422"/>
  <c r="E56" i="422"/>
  <c r="J55" i="422"/>
  <c r="E55" i="422"/>
  <c r="J54" i="422"/>
  <c r="E54" i="422"/>
  <c r="J53" i="422"/>
  <c r="E53" i="422"/>
  <c r="J52" i="422"/>
  <c r="E52" i="422"/>
  <c r="J51" i="422"/>
  <c r="E51" i="422"/>
  <c r="J50" i="422"/>
  <c r="E50" i="422"/>
  <c r="J49" i="422"/>
  <c r="E49" i="422"/>
  <c r="J48" i="422"/>
  <c r="E48" i="422"/>
  <c r="J47" i="422"/>
  <c r="E47" i="422"/>
  <c r="J46" i="422"/>
  <c r="E46" i="422"/>
  <c r="J45" i="422"/>
  <c r="E45" i="422"/>
  <c r="J44" i="422"/>
  <c r="E44" i="422"/>
  <c r="J43" i="422"/>
  <c r="E43" i="422"/>
  <c r="J42" i="422"/>
  <c r="E42" i="422"/>
  <c r="J41" i="422"/>
  <c r="E41" i="422"/>
  <c r="J40" i="422"/>
  <c r="E40" i="422"/>
  <c r="J39" i="422"/>
  <c r="E39" i="422"/>
  <c r="J38" i="422"/>
  <c r="F38" i="422"/>
  <c r="F39" i="422"/>
  <c r="F40" i="422"/>
  <c r="F41" i="422"/>
  <c r="F42" i="422"/>
  <c r="F43" i="422"/>
  <c r="F44" i="422"/>
  <c r="F45" i="422"/>
  <c r="F46" i="422"/>
  <c r="F47" i="422"/>
  <c r="F48" i="422"/>
  <c r="F49" i="422"/>
  <c r="F50" i="422"/>
  <c r="F51" i="422"/>
  <c r="F52" i="422"/>
  <c r="F53" i="422"/>
  <c r="F54" i="422"/>
  <c r="F55" i="422"/>
  <c r="F56" i="422"/>
  <c r="F57" i="422"/>
  <c r="F58" i="422"/>
  <c r="F59" i="422"/>
  <c r="F60" i="422"/>
  <c r="E38" i="422"/>
  <c r="E13" i="422"/>
  <c r="E14" i="422"/>
  <c r="E15" i="422"/>
  <c r="E16" i="422"/>
  <c r="E17" i="422"/>
  <c r="E18" i="422"/>
  <c r="E19" i="422"/>
  <c r="E20" i="422"/>
  <c r="E21" i="422"/>
  <c r="E22" i="422"/>
  <c r="E23" i="422"/>
  <c r="E24" i="422"/>
  <c r="E25" i="422"/>
  <c r="E26" i="422"/>
  <c r="E27" i="422"/>
  <c r="E28" i="422"/>
  <c r="E29" i="422"/>
  <c r="E30" i="422"/>
  <c r="E31" i="422"/>
  <c r="E32" i="422"/>
  <c r="E33" i="422"/>
  <c r="E34" i="422"/>
  <c r="E35" i="422"/>
  <c r="E36" i="422"/>
  <c r="E37" i="422"/>
  <c r="A38" i="422"/>
  <c r="A39" i="422"/>
  <c r="A40" i="422"/>
  <c r="A41" i="422"/>
  <c r="A42" i="422"/>
  <c r="A43" i="422"/>
  <c r="A44" i="422"/>
  <c r="A45" i="422"/>
  <c r="A46" i="422"/>
  <c r="A47" i="422"/>
  <c r="A48" i="422"/>
  <c r="A49" i="422"/>
  <c r="A50" i="422"/>
  <c r="A51" i="422"/>
  <c r="A52" i="422"/>
  <c r="A53" i="422"/>
  <c r="A54" i="422"/>
  <c r="A55" i="422"/>
  <c r="A56" i="422"/>
  <c r="A57" i="422"/>
  <c r="A58" i="422"/>
  <c r="A59" i="422"/>
  <c r="A60" i="422"/>
  <c r="J37" i="422"/>
  <c r="J36" i="422"/>
  <c r="J35" i="422"/>
  <c r="J34" i="422"/>
  <c r="J33" i="422"/>
  <c r="J32" i="422"/>
  <c r="J31" i="422"/>
  <c r="J30" i="422"/>
  <c r="J29" i="422"/>
  <c r="J28" i="422"/>
  <c r="J27" i="422"/>
  <c r="J26" i="422"/>
  <c r="J25" i="422"/>
  <c r="J24" i="422"/>
  <c r="J23" i="422"/>
  <c r="J22" i="422"/>
  <c r="J21" i="422"/>
  <c r="J20" i="422"/>
  <c r="J19" i="422"/>
  <c r="J18" i="422"/>
  <c r="J17" i="422"/>
  <c r="J16" i="422"/>
  <c r="J15" i="422"/>
  <c r="A14" i="422"/>
  <c r="A15" i="422"/>
  <c r="A16" i="422"/>
  <c r="A17" i="422"/>
  <c r="A18" i="422"/>
  <c r="A19" i="422"/>
  <c r="A20" i="422"/>
  <c r="A21" i="422"/>
  <c r="A22" i="422"/>
  <c r="A23" i="422"/>
  <c r="A24" i="422"/>
  <c r="A25" i="422"/>
  <c r="A26" i="422"/>
  <c r="A27" i="422"/>
  <c r="A28" i="422"/>
  <c r="A29" i="422"/>
  <c r="A30" i="422"/>
  <c r="A31" i="422"/>
  <c r="A32" i="422"/>
  <c r="A33" i="422"/>
  <c r="A34" i="422"/>
  <c r="A35" i="422"/>
  <c r="A36" i="422"/>
  <c r="J14" i="422"/>
  <c r="F14" i="422"/>
  <c r="F15" i="422"/>
  <c r="F16" i="422"/>
  <c r="F17" i="422"/>
  <c r="F18" i="422"/>
  <c r="F19" i="422"/>
  <c r="F20" i="422"/>
  <c r="F21" i="422"/>
  <c r="F22" i="422"/>
  <c r="F23" i="422"/>
  <c r="F24" i="422"/>
  <c r="F25" i="422"/>
  <c r="F26" i="422"/>
  <c r="F27" i="422"/>
  <c r="F28" i="422"/>
  <c r="F29" i="422"/>
  <c r="F30" i="422"/>
  <c r="F31" i="422"/>
  <c r="F32" i="422"/>
  <c r="F33" i="422"/>
  <c r="F34" i="422"/>
  <c r="F35" i="422"/>
  <c r="F36" i="422"/>
  <c r="J13" i="422"/>
  <c r="M82" i="423"/>
  <c r="I64" i="423"/>
  <c r="N82" i="422"/>
  <c r="L82" i="422"/>
  <c r="M70" i="422"/>
  <c r="M81" i="421"/>
  <c r="M63" i="421"/>
  <c r="N81" i="421"/>
  <c r="N82" i="421"/>
  <c r="L82" i="421"/>
  <c r="M82" i="421"/>
  <c r="M67" i="421"/>
  <c r="M68" i="421"/>
  <c r="M69" i="421"/>
  <c r="M70" i="421"/>
  <c r="I64" i="421"/>
  <c r="N67" i="421"/>
  <c r="N68" i="421"/>
  <c r="N69" i="421"/>
  <c r="N70" i="421"/>
  <c r="P70" i="421"/>
  <c r="P69" i="421"/>
  <c r="O66" i="421"/>
  <c r="J63" i="421"/>
  <c r="P66" i="421"/>
  <c r="J64" i="421"/>
  <c r="J60" i="421"/>
  <c r="F38" i="421"/>
  <c r="F39" i="421"/>
  <c r="F40" i="421"/>
  <c r="F41" i="421"/>
  <c r="F42" i="421"/>
  <c r="F43" i="421"/>
  <c r="F44" i="421"/>
  <c r="F45" i="421"/>
  <c r="F46" i="421"/>
  <c r="F47" i="421"/>
  <c r="F48" i="421"/>
  <c r="F49" i="421"/>
  <c r="F50" i="421"/>
  <c r="F51" i="421"/>
  <c r="F52" i="421"/>
  <c r="F53" i="421"/>
  <c r="F54" i="421"/>
  <c r="F55" i="421"/>
  <c r="F56" i="421"/>
  <c r="F57" i="421"/>
  <c r="F58" i="421"/>
  <c r="F59" i="421"/>
  <c r="F60" i="421"/>
  <c r="E60" i="421"/>
  <c r="A38" i="421"/>
  <c r="A39" i="421"/>
  <c r="A40" i="421"/>
  <c r="A41" i="421"/>
  <c r="A42" i="421"/>
  <c r="A43" i="421"/>
  <c r="A44" i="421"/>
  <c r="A45" i="421"/>
  <c r="A46" i="421"/>
  <c r="A47" i="421"/>
  <c r="A48" i="421"/>
  <c r="A49" i="421"/>
  <c r="A50" i="421"/>
  <c r="A51" i="421"/>
  <c r="A52" i="421"/>
  <c r="A53" i="421"/>
  <c r="A54" i="421"/>
  <c r="A55" i="421"/>
  <c r="A56" i="421"/>
  <c r="A57" i="421"/>
  <c r="A58" i="421"/>
  <c r="A59" i="421"/>
  <c r="A60" i="421"/>
  <c r="J59" i="421"/>
  <c r="E59" i="421"/>
  <c r="J58" i="421"/>
  <c r="E58" i="421"/>
  <c r="J57" i="421"/>
  <c r="E57" i="421"/>
  <c r="J56" i="421"/>
  <c r="E56" i="421"/>
  <c r="J55" i="421"/>
  <c r="E55" i="421"/>
  <c r="J54" i="421"/>
  <c r="E54" i="421"/>
  <c r="J53" i="421"/>
  <c r="E53" i="421"/>
  <c r="J52" i="421"/>
  <c r="E52" i="421"/>
  <c r="J51" i="421"/>
  <c r="E51" i="421"/>
  <c r="J50" i="421"/>
  <c r="E50" i="421"/>
  <c r="J49" i="421"/>
  <c r="E49" i="421"/>
  <c r="J48" i="421"/>
  <c r="E48" i="421"/>
  <c r="J47" i="421"/>
  <c r="E47" i="421"/>
  <c r="J46" i="421"/>
  <c r="E46" i="421"/>
  <c r="J45" i="421"/>
  <c r="E45" i="421"/>
  <c r="J44" i="421"/>
  <c r="E44" i="421"/>
  <c r="J43" i="421"/>
  <c r="E43" i="421"/>
  <c r="J42" i="421"/>
  <c r="E42" i="421"/>
  <c r="J41" i="421"/>
  <c r="E41" i="421"/>
  <c r="J40" i="421"/>
  <c r="E40" i="421"/>
  <c r="J39" i="421"/>
  <c r="E39" i="421"/>
  <c r="J38" i="421"/>
  <c r="E38" i="421"/>
  <c r="J37" i="421"/>
  <c r="E37" i="421"/>
  <c r="J36" i="421"/>
  <c r="F14" i="421"/>
  <c r="F15" i="421"/>
  <c r="F16" i="421"/>
  <c r="F17" i="421"/>
  <c r="F18" i="421"/>
  <c r="F19" i="421"/>
  <c r="F20" i="421"/>
  <c r="F21" i="421"/>
  <c r="F22" i="421"/>
  <c r="F23" i="421"/>
  <c r="F24" i="421"/>
  <c r="F25" i="421"/>
  <c r="F26" i="421"/>
  <c r="F27" i="421"/>
  <c r="F28" i="421"/>
  <c r="F29" i="421"/>
  <c r="F30" i="421"/>
  <c r="F31" i="421"/>
  <c r="F32" i="421"/>
  <c r="F33" i="421"/>
  <c r="F34" i="421"/>
  <c r="F35" i="421"/>
  <c r="F36" i="421"/>
  <c r="E36" i="421"/>
  <c r="A14" i="421"/>
  <c r="A15" i="421"/>
  <c r="A16" i="421"/>
  <c r="A17" i="421"/>
  <c r="A18" i="421"/>
  <c r="A19" i="421"/>
  <c r="A20" i="421"/>
  <c r="A21" i="421"/>
  <c r="A22" i="421"/>
  <c r="A23" i="421"/>
  <c r="A24" i="421"/>
  <c r="A25" i="421"/>
  <c r="A26" i="421"/>
  <c r="A27" i="421"/>
  <c r="A28" i="421"/>
  <c r="A29" i="421"/>
  <c r="A30" i="421"/>
  <c r="A31" i="421"/>
  <c r="A32" i="421"/>
  <c r="A33" i="421"/>
  <c r="A34" i="421"/>
  <c r="A35" i="421"/>
  <c r="A36" i="421"/>
  <c r="J35" i="421"/>
  <c r="E35" i="421"/>
  <c r="J34" i="421"/>
  <c r="E34" i="421"/>
  <c r="J33" i="421"/>
  <c r="E33" i="421"/>
  <c r="J32" i="421"/>
  <c r="E32" i="421"/>
  <c r="J31" i="421"/>
  <c r="E31" i="421"/>
  <c r="J30" i="421"/>
  <c r="E30" i="421"/>
  <c r="J29" i="421"/>
  <c r="E29" i="421"/>
  <c r="J28" i="421"/>
  <c r="E28" i="421"/>
  <c r="J27" i="421"/>
  <c r="E27" i="421"/>
  <c r="J26" i="421"/>
  <c r="E26" i="421"/>
  <c r="J25" i="421"/>
  <c r="E25" i="421"/>
  <c r="J24" i="421"/>
  <c r="E24" i="421"/>
  <c r="J23" i="421"/>
  <c r="E23" i="421"/>
  <c r="J22" i="421"/>
  <c r="E22" i="421"/>
  <c r="J21" i="421"/>
  <c r="E21" i="421"/>
  <c r="J20" i="421"/>
  <c r="E20" i="421"/>
  <c r="J19" i="421"/>
  <c r="E19" i="421"/>
  <c r="J18" i="421"/>
  <c r="E18" i="421"/>
  <c r="J17" i="421"/>
  <c r="E17" i="421"/>
  <c r="J16" i="421"/>
  <c r="E16" i="421"/>
  <c r="J13" i="421"/>
  <c r="J14" i="421"/>
  <c r="J15" i="421"/>
  <c r="E13" i="421"/>
  <c r="E14" i="421"/>
  <c r="E15" i="421"/>
  <c r="M81" i="416"/>
  <c r="M63" i="416"/>
  <c r="N81" i="416"/>
  <c r="N68" i="416"/>
  <c r="M68" i="416"/>
  <c r="M67" i="416"/>
  <c r="M69" i="416"/>
  <c r="O66" i="416"/>
  <c r="J63" i="416"/>
  <c r="P66" i="416"/>
  <c r="J60" i="416"/>
  <c r="E60" i="416"/>
  <c r="J59" i="416"/>
  <c r="E59" i="416"/>
  <c r="J58" i="416"/>
  <c r="E58" i="416"/>
  <c r="J57" i="416"/>
  <c r="E57" i="416"/>
  <c r="J56" i="416"/>
  <c r="E56" i="416"/>
  <c r="J55" i="416"/>
  <c r="E55" i="416"/>
  <c r="J54" i="416"/>
  <c r="E54" i="416"/>
  <c r="J53" i="416"/>
  <c r="E53" i="416"/>
  <c r="J52" i="416"/>
  <c r="E52" i="416"/>
  <c r="J51" i="416"/>
  <c r="E51" i="416"/>
  <c r="J50" i="416"/>
  <c r="E50" i="416"/>
  <c r="J49" i="416"/>
  <c r="E49" i="416"/>
  <c r="J48" i="416"/>
  <c r="E48" i="416"/>
  <c r="J47" i="416"/>
  <c r="E47" i="416"/>
  <c r="J46" i="416"/>
  <c r="E46" i="416"/>
  <c r="J45" i="416"/>
  <c r="E45" i="416"/>
  <c r="J44" i="416"/>
  <c r="E44" i="416"/>
  <c r="J43" i="416"/>
  <c r="E43" i="416"/>
  <c r="J42" i="416"/>
  <c r="E42" i="416"/>
  <c r="J41" i="416"/>
  <c r="E41" i="416"/>
  <c r="J40" i="416"/>
  <c r="E40" i="416"/>
  <c r="J39" i="416"/>
  <c r="E39" i="416"/>
  <c r="J38" i="416"/>
  <c r="F38" i="416"/>
  <c r="F39" i="416"/>
  <c r="F40" i="416"/>
  <c r="F41" i="416"/>
  <c r="F42" i="416"/>
  <c r="F43" i="416"/>
  <c r="F44" i="416"/>
  <c r="F45" i="416"/>
  <c r="F46" i="416"/>
  <c r="F47" i="416"/>
  <c r="F48" i="416"/>
  <c r="F49" i="416"/>
  <c r="F50" i="416"/>
  <c r="F51" i="416"/>
  <c r="F52" i="416"/>
  <c r="F53" i="416"/>
  <c r="F54" i="416"/>
  <c r="F55" i="416"/>
  <c r="F56" i="416"/>
  <c r="F57" i="416"/>
  <c r="F58" i="416"/>
  <c r="F59" i="416"/>
  <c r="F60" i="416"/>
  <c r="E38" i="416"/>
  <c r="A38" i="416"/>
  <c r="A39" i="416"/>
  <c r="A40" i="416"/>
  <c r="A41" i="416"/>
  <c r="A42" i="416"/>
  <c r="A43" i="416"/>
  <c r="A44" i="416"/>
  <c r="A45" i="416"/>
  <c r="A46" i="416"/>
  <c r="A47" i="416"/>
  <c r="A48" i="416"/>
  <c r="A49" i="416"/>
  <c r="A50" i="416"/>
  <c r="A51" i="416"/>
  <c r="A52" i="416"/>
  <c r="A53" i="416"/>
  <c r="A54" i="416"/>
  <c r="A55" i="416"/>
  <c r="A56" i="416"/>
  <c r="A57" i="416"/>
  <c r="A58" i="416"/>
  <c r="A59" i="416"/>
  <c r="A60" i="416"/>
  <c r="J37" i="416"/>
  <c r="E37" i="416"/>
  <c r="J36" i="416"/>
  <c r="E36" i="416"/>
  <c r="J35" i="416"/>
  <c r="E35" i="416"/>
  <c r="J34" i="416"/>
  <c r="E34" i="416"/>
  <c r="J33" i="416"/>
  <c r="E33" i="416"/>
  <c r="J32" i="416"/>
  <c r="E32" i="416"/>
  <c r="J31" i="416"/>
  <c r="E31" i="416"/>
  <c r="J30" i="416"/>
  <c r="E30" i="416"/>
  <c r="J29" i="416"/>
  <c r="E29" i="416"/>
  <c r="J28" i="416"/>
  <c r="E28" i="416"/>
  <c r="J27" i="416"/>
  <c r="E27" i="416"/>
  <c r="J26" i="416"/>
  <c r="E26" i="416"/>
  <c r="J25" i="416"/>
  <c r="E25" i="416"/>
  <c r="J24" i="416"/>
  <c r="E24" i="416"/>
  <c r="J23" i="416"/>
  <c r="E23" i="416"/>
  <c r="J22" i="416"/>
  <c r="E22" i="416"/>
  <c r="J21" i="416"/>
  <c r="E21" i="416"/>
  <c r="J20" i="416"/>
  <c r="E20" i="416"/>
  <c r="J19" i="416"/>
  <c r="E19" i="416"/>
  <c r="J18" i="416"/>
  <c r="E18" i="416"/>
  <c r="J17" i="416"/>
  <c r="E17" i="416"/>
  <c r="J16" i="416"/>
  <c r="E16" i="416"/>
  <c r="J15" i="416"/>
  <c r="F14" i="416"/>
  <c r="F15" i="416"/>
  <c r="F16" i="416"/>
  <c r="F17" i="416"/>
  <c r="F18" i="416"/>
  <c r="F19" i="416"/>
  <c r="F20" i="416"/>
  <c r="F21" i="416"/>
  <c r="F22" i="416"/>
  <c r="F23" i="416"/>
  <c r="F24" i="416"/>
  <c r="F25" i="416"/>
  <c r="F26" i="416"/>
  <c r="F27" i="416"/>
  <c r="F28" i="416"/>
  <c r="F29" i="416"/>
  <c r="F30" i="416"/>
  <c r="F31" i="416"/>
  <c r="F32" i="416"/>
  <c r="F33" i="416"/>
  <c r="F34" i="416"/>
  <c r="F35" i="416"/>
  <c r="F36" i="416"/>
  <c r="E15" i="416"/>
  <c r="J14" i="416"/>
  <c r="E14" i="416"/>
  <c r="A14" i="416"/>
  <c r="A15" i="416"/>
  <c r="A16" i="416"/>
  <c r="A17" i="416"/>
  <c r="A18" i="416"/>
  <c r="A19" i="416"/>
  <c r="A20" i="416"/>
  <c r="A21" i="416"/>
  <c r="A22" i="416"/>
  <c r="A23" i="416"/>
  <c r="A24" i="416"/>
  <c r="A25" i="416"/>
  <c r="A26" i="416"/>
  <c r="A27" i="416"/>
  <c r="A28" i="416"/>
  <c r="A29" i="416"/>
  <c r="A30" i="416"/>
  <c r="A31" i="416"/>
  <c r="A32" i="416"/>
  <c r="A33" i="416"/>
  <c r="A34" i="416"/>
  <c r="A35" i="416"/>
  <c r="A36" i="416"/>
  <c r="J13" i="416"/>
  <c r="E13" i="416"/>
  <c r="M70" i="416"/>
  <c r="N82" i="416"/>
  <c r="L82" i="416"/>
  <c r="M67" i="414"/>
  <c r="N68" i="414"/>
  <c r="M81" i="414"/>
  <c r="M68" i="414"/>
  <c r="M69" i="414"/>
  <c r="O66" i="414"/>
  <c r="M63" i="414"/>
  <c r="J63" i="414"/>
  <c r="P66" i="414"/>
  <c r="J60" i="414"/>
  <c r="E60" i="414"/>
  <c r="J59" i="414"/>
  <c r="E59" i="414"/>
  <c r="J58" i="414"/>
  <c r="E58" i="414"/>
  <c r="J57" i="414"/>
  <c r="E57" i="414"/>
  <c r="J56" i="414"/>
  <c r="E56" i="414"/>
  <c r="J55" i="414"/>
  <c r="E55" i="414"/>
  <c r="J54" i="414"/>
  <c r="E54" i="414"/>
  <c r="J53" i="414"/>
  <c r="E53" i="414"/>
  <c r="J52" i="414"/>
  <c r="E52" i="414"/>
  <c r="J51" i="414"/>
  <c r="E51" i="414"/>
  <c r="J50" i="414"/>
  <c r="E50" i="414"/>
  <c r="J49" i="414"/>
  <c r="E49" i="414"/>
  <c r="J48" i="414"/>
  <c r="E48" i="414"/>
  <c r="J47" i="414"/>
  <c r="E47" i="414"/>
  <c r="J46" i="414"/>
  <c r="E46" i="414"/>
  <c r="J45" i="414"/>
  <c r="E45" i="414"/>
  <c r="J44" i="414"/>
  <c r="E44" i="414"/>
  <c r="J43" i="414"/>
  <c r="E43" i="414"/>
  <c r="J42" i="414"/>
  <c r="E42" i="414"/>
  <c r="J41" i="414"/>
  <c r="E41" i="414"/>
  <c r="J40" i="414"/>
  <c r="E40" i="414"/>
  <c r="J39" i="414"/>
  <c r="E39" i="414"/>
  <c r="J38" i="414"/>
  <c r="F38" i="414"/>
  <c r="F39" i="414"/>
  <c r="F40" i="414"/>
  <c r="F41" i="414"/>
  <c r="F42" i="414"/>
  <c r="F43" i="414"/>
  <c r="F44" i="414"/>
  <c r="F45" i="414"/>
  <c r="F46" i="414"/>
  <c r="F47" i="414"/>
  <c r="F48" i="414"/>
  <c r="F49" i="414"/>
  <c r="F50" i="414"/>
  <c r="F51" i="414"/>
  <c r="F52" i="414"/>
  <c r="F53" i="414"/>
  <c r="F54" i="414"/>
  <c r="F55" i="414"/>
  <c r="F56" i="414"/>
  <c r="F57" i="414"/>
  <c r="F58" i="414"/>
  <c r="F59" i="414"/>
  <c r="F60" i="414"/>
  <c r="E38" i="414"/>
  <c r="E13" i="414"/>
  <c r="E14" i="414"/>
  <c r="E15" i="414"/>
  <c r="E16" i="414"/>
  <c r="E17" i="414"/>
  <c r="E18" i="414"/>
  <c r="E19" i="414"/>
  <c r="E20" i="414"/>
  <c r="E21" i="414"/>
  <c r="E22" i="414"/>
  <c r="E23" i="414"/>
  <c r="E24" i="414"/>
  <c r="E25" i="414"/>
  <c r="E26" i="414"/>
  <c r="E27" i="414"/>
  <c r="E28" i="414"/>
  <c r="E29" i="414"/>
  <c r="E30" i="414"/>
  <c r="E31" i="414"/>
  <c r="E32" i="414"/>
  <c r="E33" i="414"/>
  <c r="E34" i="414"/>
  <c r="E35" i="414"/>
  <c r="E36" i="414"/>
  <c r="E37" i="414"/>
  <c r="A38" i="414"/>
  <c r="A39" i="414"/>
  <c r="A40" i="414"/>
  <c r="A41" i="414"/>
  <c r="A42" i="414"/>
  <c r="A43" i="414"/>
  <c r="A44" i="414"/>
  <c r="A45" i="414"/>
  <c r="A46" i="414"/>
  <c r="A47" i="414"/>
  <c r="A48" i="414"/>
  <c r="A49" i="414"/>
  <c r="A50" i="414"/>
  <c r="A51" i="414"/>
  <c r="A52" i="414"/>
  <c r="A53" i="414"/>
  <c r="A54" i="414"/>
  <c r="A55" i="414"/>
  <c r="A56" i="414"/>
  <c r="A57" i="414"/>
  <c r="A58" i="414"/>
  <c r="A59" i="414"/>
  <c r="A60" i="414"/>
  <c r="J37" i="414"/>
  <c r="J36" i="414"/>
  <c r="J35" i="414"/>
  <c r="J34" i="414"/>
  <c r="J33" i="414"/>
  <c r="J32" i="414"/>
  <c r="J31" i="414"/>
  <c r="J30" i="414"/>
  <c r="J29" i="414"/>
  <c r="J28" i="414"/>
  <c r="J27" i="414"/>
  <c r="J26" i="414"/>
  <c r="J25" i="414"/>
  <c r="J24" i="414"/>
  <c r="J23" i="414"/>
  <c r="J22" i="414"/>
  <c r="J21" i="414"/>
  <c r="J20" i="414"/>
  <c r="J19" i="414"/>
  <c r="J18" i="414"/>
  <c r="J17" i="414"/>
  <c r="J16" i="414"/>
  <c r="J15" i="414"/>
  <c r="A14" i="414"/>
  <c r="A15" i="414"/>
  <c r="A16" i="414"/>
  <c r="A17" i="414"/>
  <c r="A18" i="414"/>
  <c r="A19" i="414"/>
  <c r="A20" i="414"/>
  <c r="A21" i="414"/>
  <c r="A22" i="414"/>
  <c r="A23" i="414"/>
  <c r="A24" i="414"/>
  <c r="A25" i="414"/>
  <c r="A26" i="414"/>
  <c r="A27" i="414"/>
  <c r="A28" i="414"/>
  <c r="A29" i="414"/>
  <c r="A30" i="414"/>
  <c r="A31" i="414"/>
  <c r="A32" i="414"/>
  <c r="A33" i="414"/>
  <c r="A34" i="414"/>
  <c r="A35" i="414"/>
  <c r="A36" i="414"/>
  <c r="J14" i="414"/>
  <c r="F14" i="414"/>
  <c r="F15" i="414"/>
  <c r="F16" i="414"/>
  <c r="F17" i="414"/>
  <c r="F18" i="414"/>
  <c r="F19" i="414"/>
  <c r="F20" i="414"/>
  <c r="F21" i="414"/>
  <c r="F22" i="414"/>
  <c r="F23" i="414"/>
  <c r="F24" i="414"/>
  <c r="F25" i="414"/>
  <c r="F26" i="414"/>
  <c r="F27" i="414"/>
  <c r="F28" i="414"/>
  <c r="F29" i="414"/>
  <c r="F30" i="414"/>
  <c r="F31" i="414"/>
  <c r="F32" i="414"/>
  <c r="F33" i="414"/>
  <c r="F34" i="414"/>
  <c r="F35" i="414"/>
  <c r="F36" i="414"/>
  <c r="J13" i="414"/>
  <c r="M82" i="416"/>
  <c r="I64" i="416"/>
  <c r="N81" i="414"/>
  <c r="N82" i="414"/>
  <c r="L82" i="414"/>
  <c r="M70" i="414"/>
  <c r="M68" i="410"/>
  <c r="N67" i="416"/>
  <c r="N69" i="416"/>
  <c r="J64" i="416"/>
  <c r="M82" i="414"/>
  <c r="I64" i="414"/>
  <c r="M68" i="412"/>
  <c r="N68" i="412"/>
  <c r="M81" i="412"/>
  <c r="M67" i="412"/>
  <c r="O66" i="412"/>
  <c r="M63" i="412"/>
  <c r="N81" i="412"/>
  <c r="J63" i="412"/>
  <c r="J60" i="412"/>
  <c r="E60" i="412"/>
  <c r="J59" i="412"/>
  <c r="E59" i="412"/>
  <c r="J58" i="412"/>
  <c r="E58" i="412"/>
  <c r="J57" i="412"/>
  <c r="E57" i="412"/>
  <c r="J56" i="412"/>
  <c r="E56" i="412"/>
  <c r="J55" i="412"/>
  <c r="E55" i="412"/>
  <c r="J54" i="412"/>
  <c r="E54" i="412"/>
  <c r="J53" i="412"/>
  <c r="E53" i="412"/>
  <c r="J52" i="412"/>
  <c r="E52" i="412"/>
  <c r="J51" i="412"/>
  <c r="E51" i="412"/>
  <c r="J50" i="412"/>
  <c r="E50" i="412"/>
  <c r="J49" i="412"/>
  <c r="E49" i="412"/>
  <c r="J48" i="412"/>
  <c r="E48" i="412"/>
  <c r="J47" i="412"/>
  <c r="E47" i="412"/>
  <c r="J46" i="412"/>
  <c r="E46" i="412"/>
  <c r="J45" i="412"/>
  <c r="E45" i="412"/>
  <c r="J44" i="412"/>
  <c r="E44" i="412"/>
  <c r="J43" i="412"/>
  <c r="E43" i="412"/>
  <c r="J42" i="412"/>
  <c r="E42" i="412"/>
  <c r="J41" i="412"/>
  <c r="E41" i="412"/>
  <c r="J40" i="412"/>
  <c r="E40" i="412"/>
  <c r="J39" i="412"/>
  <c r="E39" i="412"/>
  <c r="J38" i="412"/>
  <c r="F38" i="412"/>
  <c r="F39" i="412"/>
  <c r="F40" i="412"/>
  <c r="F41" i="412"/>
  <c r="F42" i="412"/>
  <c r="F43" i="412"/>
  <c r="F44" i="412"/>
  <c r="F45" i="412"/>
  <c r="F46" i="412"/>
  <c r="F47" i="412"/>
  <c r="F48" i="412"/>
  <c r="F49" i="412"/>
  <c r="F50" i="412"/>
  <c r="F51" i="412"/>
  <c r="F52" i="412"/>
  <c r="F53" i="412"/>
  <c r="F54" i="412"/>
  <c r="F55" i="412"/>
  <c r="F56" i="412"/>
  <c r="F57" i="412"/>
  <c r="F58" i="412"/>
  <c r="F59" i="412"/>
  <c r="F60" i="412"/>
  <c r="E38" i="412"/>
  <c r="A38" i="412"/>
  <c r="A39" i="412"/>
  <c r="A40" i="412"/>
  <c r="A41" i="412"/>
  <c r="A42" i="412"/>
  <c r="A43" i="412"/>
  <c r="A44" i="412"/>
  <c r="A45" i="412"/>
  <c r="A46" i="412"/>
  <c r="A47" i="412"/>
  <c r="A48" i="412"/>
  <c r="A49" i="412"/>
  <c r="A50" i="412"/>
  <c r="A51" i="412"/>
  <c r="A52" i="412"/>
  <c r="A53" i="412"/>
  <c r="A54" i="412"/>
  <c r="A55" i="412"/>
  <c r="A56" i="412"/>
  <c r="A57" i="412"/>
  <c r="A58" i="412"/>
  <c r="A59" i="412"/>
  <c r="A60" i="412"/>
  <c r="J37" i="412"/>
  <c r="E37" i="412"/>
  <c r="J36" i="412"/>
  <c r="E36" i="412"/>
  <c r="J35" i="412"/>
  <c r="E35" i="412"/>
  <c r="J34" i="412"/>
  <c r="E34" i="412"/>
  <c r="J33" i="412"/>
  <c r="E33" i="412"/>
  <c r="J32" i="412"/>
  <c r="E32" i="412"/>
  <c r="J31" i="412"/>
  <c r="E31" i="412"/>
  <c r="J30" i="412"/>
  <c r="E30" i="412"/>
  <c r="J29" i="412"/>
  <c r="E29" i="412"/>
  <c r="J28" i="412"/>
  <c r="E28" i="412"/>
  <c r="J27" i="412"/>
  <c r="E27" i="412"/>
  <c r="J26" i="412"/>
  <c r="E26" i="412"/>
  <c r="J25" i="412"/>
  <c r="E25" i="412"/>
  <c r="J24" i="412"/>
  <c r="E24" i="412"/>
  <c r="J23" i="412"/>
  <c r="E23" i="412"/>
  <c r="J22" i="412"/>
  <c r="E22" i="412"/>
  <c r="J21" i="412"/>
  <c r="E21" i="412"/>
  <c r="J20" i="412"/>
  <c r="E20" i="412"/>
  <c r="J19" i="412"/>
  <c r="E19" i="412"/>
  <c r="J18" i="412"/>
  <c r="E18" i="412"/>
  <c r="J17" i="412"/>
  <c r="E17" i="412"/>
  <c r="J16" i="412"/>
  <c r="E16" i="412"/>
  <c r="J15" i="412"/>
  <c r="E15" i="412"/>
  <c r="A14" i="412"/>
  <c r="A15" i="412"/>
  <c r="A16" i="412"/>
  <c r="A17" i="412"/>
  <c r="A18" i="412"/>
  <c r="A19" i="412"/>
  <c r="A20" i="412"/>
  <c r="A21" i="412"/>
  <c r="A22" i="412"/>
  <c r="A23" i="412"/>
  <c r="A24" i="412"/>
  <c r="A25" i="412"/>
  <c r="A26" i="412"/>
  <c r="A27" i="412"/>
  <c r="A28" i="412"/>
  <c r="A29" i="412"/>
  <c r="A30" i="412"/>
  <c r="A31" i="412"/>
  <c r="A32" i="412"/>
  <c r="A33" i="412"/>
  <c r="A34" i="412"/>
  <c r="A35" i="412"/>
  <c r="A36" i="412"/>
  <c r="J14" i="412"/>
  <c r="F14" i="412"/>
  <c r="F15" i="412"/>
  <c r="F16" i="412"/>
  <c r="F17" i="412"/>
  <c r="F18" i="412"/>
  <c r="F19" i="412"/>
  <c r="F20" i="412"/>
  <c r="F21" i="412"/>
  <c r="F22" i="412"/>
  <c r="F23" i="412"/>
  <c r="F24" i="412"/>
  <c r="F25" i="412"/>
  <c r="F26" i="412"/>
  <c r="F27" i="412"/>
  <c r="F28" i="412"/>
  <c r="F29" i="412"/>
  <c r="F30" i="412"/>
  <c r="F31" i="412"/>
  <c r="F32" i="412"/>
  <c r="F33" i="412"/>
  <c r="F34" i="412"/>
  <c r="F35" i="412"/>
  <c r="F36" i="412"/>
  <c r="E14" i="412"/>
  <c r="J13" i="412"/>
  <c r="E13" i="412"/>
  <c r="N70" i="416"/>
  <c r="P70" i="416"/>
  <c r="P69" i="416"/>
  <c r="N67" i="414"/>
  <c r="N69" i="414"/>
  <c r="J64" i="414"/>
  <c r="P66" i="412"/>
  <c r="M69" i="412"/>
  <c r="M70" i="412"/>
  <c r="N82" i="412"/>
  <c r="L82" i="412"/>
  <c r="L63" i="410"/>
  <c r="M81" i="410"/>
  <c r="M67" i="410"/>
  <c r="M69" i="410"/>
  <c r="O66" i="410"/>
  <c r="M63" i="410"/>
  <c r="J63" i="410"/>
  <c r="J60" i="410"/>
  <c r="E60" i="410"/>
  <c r="J59" i="410"/>
  <c r="E59" i="410"/>
  <c r="J58" i="410"/>
  <c r="E58" i="410"/>
  <c r="J57" i="410"/>
  <c r="E57" i="410"/>
  <c r="J56" i="410"/>
  <c r="E56" i="410"/>
  <c r="J55" i="410"/>
  <c r="E55" i="410"/>
  <c r="J54" i="410"/>
  <c r="E54" i="410"/>
  <c r="J53" i="410"/>
  <c r="E53" i="410"/>
  <c r="J52" i="410"/>
  <c r="E52" i="410"/>
  <c r="J51" i="410"/>
  <c r="E51" i="410"/>
  <c r="J50" i="410"/>
  <c r="E50" i="410"/>
  <c r="J49" i="410"/>
  <c r="E49" i="410"/>
  <c r="J48" i="410"/>
  <c r="E48" i="410"/>
  <c r="J47" i="410"/>
  <c r="E47" i="410"/>
  <c r="J46" i="410"/>
  <c r="E46" i="410"/>
  <c r="J45" i="410"/>
  <c r="E45" i="410"/>
  <c r="J44" i="410"/>
  <c r="E44" i="410"/>
  <c r="J43" i="410"/>
  <c r="E43" i="410"/>
  <c r="J42" i="410"/>
  <c r="E42" i="410"/>
  <c r="J41" i="410"/>
  <c r="E41" i="410"/>
  <c r="J40" i="410"/>
  <c r="E40" i="410"/>
  <c r="J39" i="410"/>
  <c r="E39" i="410"/>
  <c r="J38" i="410"/>
  <c r="F38" i="410"/>
  <c r="F39" i="410"/>
  <c r="F40" i="410"/>
  <c r="F41" i="410"/>
  <c r="F42" i="410"/>
  <c r="F43" i="410"/>
  <c r="F44" i="410"/>
  <c r="F45" i="410"/>
  <c r="F46" i="410"/>
  <c r="F47" i="410"/>
  <c r="F48" i="410"/>
  <c r="F49" i="410"/>
  <c r="F50" i="410"/>
  <c r="F51" i="410"/>
  <c r="F52" i="410"/>
  <c r="F53" i="410"/>
  <c r="F54" i="410"/>
  <c r="F55" i="410"/>
  <c r="F56" i="410"/>
  <c r="F57" i="410"/>
  <c r="F58" i="410"/>
  <c r="F59" i="410"/>
  <c r="F60" i="410"/>
  <c r="E38" i="410"/>
  <c r="A38" i="410"/>
  <c r="A39" i="410"/>
  <c r="A40" i="410"/>
  <c r="A41" i="410"/>
  <c r="A42" i="410"/>
  <c r="A43" i="410"/>
  <c r="A44" i="410"/>
  <c r="A45" i="410"/>
  <c r="A46" i="410"/>
  <c r="A47" i="410"/>
  <c r="A48" i="410"/>
  <c r="A49" i="410"/>
  <c r="A50" i="410"/>
  <c r="A51" i="410"/>
  <c r="A52" i="410"/>
  <c r="A53" i="410"/>
  <c r="A54" i="410"/>
  <c r="A55" i="410"/>
  <c r="A56" i="410"/>
  <c r="A57" i="410"/>
  <c r="A58" i="410"/>
  <c r="A59" i="410"/>
  <c r="A60" i="410"/>
  <c r="J37" i="410"/>
  <c r="E37" i="410"/>
  <c r="J36" i="410"/>
  <c r="E36" i="410"/>
  <c r="J35" i="410"/>
  <c r="E35" i="410"/>
  <c r="J34" i="410"/>
  <c r="E34" i="410"/>
  <c r="J33" i="410"/>
  <c r="E33" i="410"/>
  <c r="J32" i="410"/>
  <c r="E32" i="410"/>
  <c r="J31" i="410"/>
  <c r="E31" i="410"/>
  <c r="J30" i="410"/>
  <c r="E30" i="410"/>
  <c r="J29" i="410"/>
  <c r="E29" i="410"/>
  <c r="J28" i="410"/>
  <c r="E28" i="410"/>
  <c r="J27" i="410"/>
  <c r="E27" i="410"/>
  <c r="J26" i="410"/>
  <c r="E26" i="410"/>
  <c r="J25" i="410"/>
  <c r="E25" i="410"/>
  <c r="J24" i="410"/>
  <c r="E24" i="410"/>
  <c r="J23" i="410"/>
  <c r="E23" i="410"/>
  <c r="J22" i="410"/>
  <c r="E22" i="410"/>
  <c r="J21" i="410"/>
  <c r="E21" i="410"/>
  <c r="J20" i="410"/>
  <c r="E20" i="410"/>
  <c r="J19" i="410"/>
  <c r="E19" i="410"/>
  <c r="J18" i="410"/>
  <c r="E18" i="410"/>
  <c r="J17" i="410"/>
  <c r="E17" i="410"/>
  <c r="J16" i="410"/>
  <c r="E16" i="410"/>
  <c r="J15" i="410"/>
  <c r="F14" i="410"/>
  <c r="F15" i="410"/>
  <c r="F16" i="410"/>
  <c r="F17" i="410"/>
  <c r="F18" i="410"/>
  <c r="F19" i="410"/>
  <c r="F20" i="410"/>
  <c r="F21" i="410"/>
  <c r="F22" i="410"/>
  <c r="F23" i="410"/>
  <c r="F24" i="410"/>
  <c r="F25" i="410"/>
  <c r="F26" i="410"/>
  <c r="F27" i="410"/>
  <c r="F28" i="410"/>
  <c r="F29" i="410"/>
  <c r="F30" i="410"/>
  <c r="F31" i="410"/>
  <c r="F32" i="410"/>
  <c r="F33" i="410"/>
  <c r="F34" i="410"/>
  <c r="F35" i="410"/>
  <c r="F36" i="410"/>
  <c r="E15" i="410"/>
  <c r="J14" i="410"/>
  <c r="E14" i="410"/>
  <c r="A14" i="410"/>
  <c r="A15" i="410"/>
  <c r="A16" i="410"/>
  <c r="A17" i="410"/>
  <c r="A18" i="410"/>
  <c r="A19" i="410"/>
  <c r="A20" i="410"/>
  <c r="A21" i="410"/>
  <c r="A22" i="410"/>
  <c r="A23" i="410"/>
  <c r="A24" i="410"/>
  <c r="A25" i="410"/>
  <c r="A26" i="410"/>
  <c r="A27" i="410"/>
  <c r="A28" i="410"/>
  <c r="A29" i="410"/>
  <c r="A30" i="410"/>
  <c r="A31" i="410"/>
  <c r="A32" i="410"/>
  <c r="A33" i="410"/>
  <c r="A34" i="410"/>
  <c r="A35" i="410"/>
  <c r="A36" i="410"/>
  <c r="J13" i="410"/>
  <c r="E13" i="410"/>
  <c r="N70" i="414"/>
  <c r="P70" i="414"/>
  <c r="P69" i="414"/>
  <c r="M82" i="412"/>
  <c r="I64" i="412"/>
  <c r="N81" i="410"/>
  <c r="L82" i="410"/>
  <c r="P66" i="410"/>
  <c r="M70" i="410"/>
  <c r="N82" i="410"/>
  <c r="M67" i="408"/>
  <c r="M69" i="408"/>
  <c r="L63" i="408"/>
  <c r="M63" i="408"/>
  <c r="M81" i="408"/>
  <c r="O66" i="408"/>
  <c r="J63" i="408"/>
  <c r="J60" i="408"/>
  <c r="E60" i="408"/>
  <c r="J59" i="408"/>
  <c r="E59" i="408"/>
  <c r="J58" i="408"/>
  <c r="E58" i="408"/>
  <c r="J57" i="408"/>
  <c r="E57" i="408"/>
  <c r="J56" i="408"/>
  <c r="E56" i="408"/>
  <c r="J55" i="408"/>
  <c r="E55" i="408"/>
  <c r="J54" i="408"/>
  <c r="E54" i="408"/>
  <c r="J53" i="408"/>
  <c r="E53" i="408"/>
  <c r="J52" i="408"/>
  <c r="E52" i="408"/>
  <c r="J51" i="408"/>
  <c r="E51" i="408"/>
  <c r="J50" i="408"/>
  <c r="E50" i="408"/>
  <c r="J49" i="408"/>
  <c r="E49" i="408"/>
  <c r="J48" i="408"/>
  <c r="E48" i="408"/>
  <c r="J47" i="408"/>
  <c r="E47" i="408"/>
  <c r="J46" i="408"/>
  <c r="E46" i="408"/>
  <c r="J45" i="408"/>
  <c r="E45" i="408"/>
  <c r="J44" i="408"/>
  <c r="E44" i="408"/>
  <c r="J43" i="408"/>
  <c r="E43" i="408"/>
  <c r="J42" i="408"/>
  <c r="E42" i="408"/>
  <c r="J41" i="408"/>
  <c r="E41" i="408"/>
  <c r="J40" i="408"/>
  <c r="E40" i="408"/>
  <c r="J39" i="408"/>
  <c r="E39" i="408"/>
  <c r="J38" i="408"/>
  <c r="F38" i="408"/>
  <c r="F39" i="408"/>
  <c r="F40" i="408"/>
  <c r="F41" i="408"/>
  <c r="F42" i="408"/>
  <c r="F43" i="408"/>
  <c r="F44" i="408"/>
  <c r="F45" i="408"/>
  <c r="F46" i="408"/>
  <c r="F47" i="408"/>
  <c r="F48" i="408"/>
  <c r="F49" i="408"/>
  <c r="F50" i="408"/>
  <c r="F51" i="408"/>
  <c r="F52" i="408"/>
  <c r="F53" i="408"/>
  <c r="F54" i="408"/>
  <c r="F55" i="408"/>
  <c r="F56" i="408"/>
  <c r="F57" i="408"/>
  <c r="F58" i="408"/>
  <c r="F59" i="408"/>
  <c r="F60" i="408"/>
  <c r="E38" i="408"/>
  <c r="A38" i="408"/>
  <c r="A39" i="408"/>
  <c r="A40" i="408"/>
  <c r="A41" i="408"/>
  <c r="A42" i="408"/>
  <c r="A43" i="408"/>
  <c r="A44" i="408"/>
  <c r="A45" i="408"/>
  <c r="A46" i="408"/>
  <c r="A47" i="408"/>
  <c r="A48" i="408"/>
  <c r="A49" i="408"/>
  <c r="A50" i="408"/>
  <c r="A51" i="408"/>
  <c r="A52" i="408"/>
  <c r="A53" i="408"/>
  <c r="A54" i="408"/>
  <c r="A55" i="408"/>
  <c r="A56" i="408"/>
  <c r="A57" i="408"/>
  <c r="A58" i="408"/>
  <c r="A59" i="408"/>
  <c r="A60" i="408"/>
  <c r="J37" i="408"/>
  <c r="E37" i="408"/>
  <c r="J36" i="408"/>
  <c r="E36" i="408"/>
  <c r="J35" i="408"/>
  <c r="E35" i="408"/>
  <c r="J34" i="408"/>
  <c r="E34" i="408"/>
  <c r="J33" i="408"/>
  <c r="E33" i="408"/>
  <c r="J32" i="408"/>
  <c r="E32" i="408"/>
  <c r="J31" i="408"/>
  <c r="E31" i="408"/>
  <c r="J30" i="408"/>
  <c r="E30" i="408"/>
  <c r="J29" i="408"/>
  <c r="E29" i="408"/>
  <c r="J28" i="408"/>
  <c r="E28" i="408"/>
  <c r="J27" i="408"/>
  <c r="E27" i="408"/>
  <c r="J26" i="408"/>
  <c r="E26" i="408"/>
  <c r="J25" i="408"/>
  <c r="E25" i="408"/>
  <c r="J24" i="408"/>
  <c r="E24" i="408"/>
  <c r="J23" i="408"/>
  <c r="E23" i="408"/>
  <c r="J22" i="408"/>
  <c r="E22" i="408"/>
  <c r="J21" i="408"/>
  <c r="E21" i="408"/>
  <c r="J20" i="408"/>
  <c r="E20" i="408"/>
  <c r="J19" i="408"/>
  <c r="E19" i="408"/>
  <c r="J18" i="408"/>
  <c r="E18" i="408"/>
  <c r="J17" i="408"/>
  <c r="E17" i="408"/>
  <c r="J16" i="408"/>
  <c r="E16" i="408"/>
  <c r="J15" i="408"/>
  <c r="E15" i="408"/>
  <c r="J14" i="408"/>
  <c r="F14" i="408"/>
  <c r="F15" i="408"/>
  <c r="F16" i="408"/>
  <c r="F17" i="408"/>
  <c r="F18" i="408"/>
  <c r="F19" i="408"/>
  <c r="F20" i="408"/>
  <c r="F21" i="408"/>
  <c r="F22" i="408"/>
  <c r="F23" i="408"/>
  <c r="F24" i="408"/>
  <c r="F25" i="408"/>
  <c r="F26" i="408"/>
  <c r="F27" i="408"/>
  <c r="F28" i="408"/>
  <c r="F29" i="408"/>
  <c r="F30" i="408"/>
  <c r="F31" i="408"/>
  <c r="F32" i="408"/>
  <c r="F33" i="408"/>
  <c r="F34" i="408"/>
  <c r="F35" i="408"/>
  <c r="F36" i="408"/>
  <c r="E14" i="408"/>
  <c r="A14" i="408"/>
  <c r="A15" i="408"/>
  <c r="A16" i="408"/>
  <c r="A17" i="408"/>
  <c r="A18" i="408"/>
  <c r="A19" i="408"/>
  <c r="A20" i="408"/>
  <c r="A21" i="408"/>
  <c r="A22" i="408"/>
  <c r="A23" i="408"/>
  <c r="A24" i="408"/>
  <c r="A25" i="408"/>
  <c r="A26" i="408"/>
  <c r="A27" i="408"/>
  <c r="A28" i="408"/>
  <c r="A29" i="408"/>
  <c r="A30" i="408"/>
  <c r="A31" i="408"/>
  <c r="A32" i="408"/>
  <c r="A33" i="408"/>
  <c r="A34" i="408"/>
  <c r="A35" i="408"/>
  <c r="A36" i="408"/>
  <c r="J13" i="408"/>
  <c r="E13" i="408"/>
  <c r="N67" i="412"/>
  <c r="N69" i="412"/>
  <c r="J64" i="412"/>
  <c r="M82" i="410"/>
  <c r="I64" i="410"/>
  <c r="N81" i="408"/>
  <c r="N82" i="408"/>
  <c r="P66" i="408"/>
  <c r="L82" i="408"/>
  <c r="M70" i="408"/>
  <c r="M81" i="405"/>
  <c r="M67" i="405"/>
  <c r="M69" i="405"/>
  <c r="O66" i="405"/>
  <c r="M63" i="405"/>
  <c r="J63" i="405"/>
  <c r="J60" i="405"/>
  <c r="E60" i="405"/>
  <c r="J59" i="405"/>
  <c r="E59" i="405"/>
  <c r="J58" i="405"/>
  <c r="E58" i="405"/>
  <c r="J57" i="405"/>
  <c r="E57" i="405"/>
  <c r="J56" i="405"/>
  <c r="E56" i="405"/>
  <c r="J55" i="405"/>
  <c r="E55" i="405"/>
  <c r="J54" i="405"/>
  <c r="E54" i="405"/>
  <c r="J53" i="405"/>
  <c r="E53" i="405"/>
  <c r="J52" i="405"/>
  <c r="E52" i="405"/>
  <c r="J51" i="405"/>
  <c r="E51" i="405"/>
  <c r="J50" i="405"/>
  <c r="E50" i="405"/>
  <c r="J49" i="405"/>
  <c r="E49" i="405"/>
  <c r="J48" i="405"/>
  <c r="E48" i="405"/>
  <c r="J47" i="405"/>
  <c r="E47" i="405"/>
  <c r="J46" i="405"/>
  <c r="E46" i="405"/>
  <c r="J45" i="405"/>
  <c r="E45" i="405"/>
  <c r="J44" i="405"/>
  <c r="E44" i="405"/>
  <c r="J43" i="405"/>
  <c r="E43" i="405"/>
  <c r="J42" i="405"/>
  <c r="E42" i="405"/>
  <c r="J41" i="405"/>
  <c r="E41" i="405"/>
  <c r="J40" i="405"/>
  <c r="E40" i="405"/>
  <c r="J39" i="405"/>
  <c r="E39" i="405"/>
  <c r="J38" i="405"/>
  <c r="F38" i="405"/>
  <c r="F39" i="405"/>
  <c r="F40" i="405"/>
  <c r="F41" i="405"/>
  <c r="F42" i="405"/>
  <c r="F43" i="405"/>
  <c r="F44" i="405"/>
  <c r="F45" i="405"/>
  <c r="F46" i="405"/>
  <c r="F47" i="405"/>
  <c r="F48" i="405"/>
  <c r="F49" i="405"/>
  <c r="F50" i="405"/>
  <c r="F51" i="405"/>
  <c r="F52" i="405"/>
  <c r="F53" i="405"/>
  <c r="F54" i="405"/>
  <c r="F55" i="405"/>
  <c r="F56" i="405"/>
  <c r="F57" i="405"/>
  <c r="F58" i="405"/>
  <c r="F59" i="405"/>
  <c r="F60" i="405"/>
  <c r="E38" i="405"/>
  <c r="A38" i="405"/>
  <c r="A39" i="405"/>
  <c r="A40" i="405"/>
  <c r="A41" i="405"/>
  <c r="A42" i="405"/>
  <c r="A43" i="405"/>
  <c r="A44" i="405"/>
  <c r="A45" i="405"/>
  <c r="A46" i="405"/>
  <c r="A47" i="405"/>
  <c r="A48" i="405"/>
  <c r="A49" i="405"/>
  <c r="A50" i="405"/>
  <c r="A51" i="405"/>
  <c r="A52" i="405"/>
  <c r="A53" i="405"/>
  <c r="A54" i="405"/>
  <c r="A55" i="405"/>
  <c r="A56" i="405"/>
  <c r="A57" i="405"/>
  <c r="A58" i="405"/>
  <c r="A59" i="405"/>
  <c r="A60" i="405"/>
  <c r="J37" i="405"/>
  <c r="E37" i="405"/>
  <c r="J36" i="405"/>
  <c r="E36" i="405"/>
  <c r="J35" i="405"/>
  <c r="E35" i="405"/>
  <c r="J34" i="405"/>
  <c r="E34" i="405"/>
  <c r="J33" i="405"/>
  <c r="E33" i="405"/>
  <c r="J32" i="405"/>
  <c r="E32" i="405"/>
  <c r="J31" i="405"/>
  <c r="E31" i="405"/>
  <c r="J30" i="405"/>
  <c r="E30" i="405"/>
  <c r="J29" i="405"/>
  <c r="E29" i="405"/>
  <c r="J28" i="405"/>
  <c r="E28" i="405"/>
  <c r="J27" i="405"/>
  <c r="E27" i="405"/>
  <c r="J26" i="405"/>
  <c r="E26" i="405"/>
  <c r="J25" i="405"/>
  <c r="E25" i="405"/>
  <c r="J24" i="405"/>
  <c r="E24" i="405"/>
  <c r="J23" i="405"/>
  <c r="E23" i="405"/>
  <c r="J22" i="405"/>
  <c r="E22" i="405"/>
  <c r="J21" i="405"/>
  <c r="E21" i="405"/>
  <c r="J20" i="405"/>
  <c r="E20" i="405"/>
  <c r="J19" i="405"/>
  <c r="E19" i="405"/>
  <c r="J18" i="405"/>
  <c r="E18" i="405"/>
  <c r="J17" i="405"/>
  <c r="E17" i="405"/>
  <c r="J16" i="405"/>
  <c r="E16" i="405"/>
  <c r="J15" i="405"/>
  <c r="E15" i="405"/>
  <c r="J14" i="405"/>
  <c r="F14" i="405"/>
  <c r="F15" i="405"/>
  <c r="F16" i="405"/>
  <c r="F17" i="405"/>
  <c r="F18" i="405"/>
  <c r="F19" i="405"/>
  <c r="F20" i="405"/>
  <c r="F21" i="405"/>
  <c r="F22" i="405"/>
  <c r="F23" i="405"/>
  <c r="F24" i="405"/>
  <c r="F25" i="405"/>
  <c r="F26" i="405"/>
  <c r="F27" i="405"/>
  <c r="F28" i="405"/>
  <c r="F29" i="405"/>
  <c r="F30" i="405"/>
  <c r="F31" i="405"/>
  <c r="F32" i="405"/>
  <c r="F33" i="405"/>
  <c r="F34" i="405"/>
  <c r="F35" i="405"/>
  <c r="F36" i="405"/>
  <c r="E14" i="405"/>
  <c r="A14" i="405"/>
  <c r="A15" i="405"/>
  <c r="A16" i="405"/>
  <c r="A17" i="405"/>
  <c r="A18" i="405"/>
  <c r="A19" i="405"/>
  <c r="A20" i="405"/>
  <c r="A21" i="405"/>
  <c r="A22" i="405"/>
  <c r="A23" i="405"/>
  <c r="A24" i="405"/>
  <c r="A25" i="405"/>
  <c r="A26" i="405"/>
  <c r="A27" i="405"/>
  <c r="A28" i="405"/>
  <c r="A29" i="405"/>
  <c r="A30" i="405"/>
  <c r="A31" i="405"/>
  <c r="A32" i="405"/>
  <c r="A33" i="405"/>
  <c r="A34" i="405"/>
  <c r="A35" i="405"/>
  <c r="A36" i="405"/>
  <c r="J13" i="405"/>
  <c r="E13" i="405"/>
  <c r="N70" i="412"/>
  <c r="P70" i="412"/>
  <c r="P69" i="412"/>
  <c r="N67" i="410"/>
  <c r="N69" i="410"/>
  <c r="J64" i="410"/>
  <c r="I64" i="408"/>
  <c r="N67" i="408"/>
  <c r="M82" i="408"/>
  <c r="N81" i="405"/>
  <c r="P66" i="405"/>
  <c r="N82" i="405"/>
  <c r="L82" i="405"/>
  <c r="M70" i="405"/>
  <c r="L63" i="403"/>
  <c r="M63" i="403"/>
  <c r="M81" i="403"/>
  <c r="M67" i="403"/>
  <c r="M69" i="403"/>
  <c r="O66" i="403"/>
  <c r="J63" i="403"/>
  <c r="P66" i="403"/>
  <c r="J60" i="403"/>
  <c r="E60" i="403"/>
  <c r="J59" i="403"/>
  <c r="E59" i="403"/>
  <c r="J58" i="403"/>
  <c r="E58" i="403"/>
  <c r="J57" i="403"/>
  <c r="E57" i="403"/>
  <c r="J56" i="403"/>
  <c r="E56" i="403"/>
  <c r="J55" i="403"/>
  <c r="E55" i="403"/>
  <c r="J54" i="403"/>
  <c r="E54" i="403"/>
  <c r="J53" i="403"/>
  <c r="E53" i="403"/>
  <c r="J52" i="403"/>
  <c r="E52" i="403"/>
  <c r="J51" i="403"/>
  <c r="E51" i="403"/>
  <c r="J50" i="403"/>
  <c r="E50" i="403"/>
  <c r="J49" i="403"/>
  <c r="E49" i="403"/>
  <c r="J48" i="403"/>
  <c r="E48" i="403"/>
  <c r="J47" i="403"/>
  <c r="E47" i="403"/>
  <c r="J46" i="403"/>
  <c r="E46" i="403"/>
  <c r="J45" i="403"/>
  <c r="E45" i="403"/>
  <c r="J44" i="403"/>
  <c r="E44" i="403"/>
  <c r="J43" i="403"/>
  <c r="E43" i="403"/>
  <c r="J42" i="403"/>
  <c r="E42" i="403"/>
  <c r="J41" i="403"/>
  <c r="E41" i="403"/>
  <c r="J40" i="403"/>
  <c r="E40" i="403"/>
  <c r="J39" i="403"/>
  <c r="E39" i="403"/>
  <c r="J38" i="403"/>
  <c r="F38" i="403"/>
  <c r="F39" i="403"/>
  <c r="F40" i="403"/>
  <c r="F41" i="403"/>
  <c r="F42" i="403"/>
  <c r="F43" i="403"/>
  <c r="F44" i="403"/>
  <c r="F45" i="403"/>
  <c r="F46" i="403"/>
  <c r="F47" i="403"/>
  <c r="F48" i="403"/>
  <c r="F49" i="403"/>
  <c r="F50" i="403"/>
  <c r="F51" i="403"/>
  <c r="F52" i="403"/>
  <c r="F53" i="403"/>
  <c r="F54" i="403"/>
  <c r="F55" i="403"/>
  <c r="F56" i="403"/>
  <c r="F57" i="403"/>
  <c r="F58" i="403"/>
  <c r="F59" i="403"/>
  <c r="F60" i="403"/>
  <c r="E38" i="403"/>
  <c r="A38" i="403"/>
  <c r="A39" i="403"/>
  <c r="A40" i="403"/>
  <c r="A41" i="403"/>
  <c r="A42" i="403"/>
  <c r="A43" i="403"/>
  <c r="A44" i="403"/>
  <c r="A45" i="403"/>
  <c r="A46" i="403"/>
  <c r="A47" i="403"/>
  <c r="A48" i="403"/>
  <c r="A49" i="403"/>
  <c r="A50" i="403"/>
  <c r="A51" i="403"/>
  <c r="A52" i="403"/>
  <c r="A53" i="403"/>
  <c r="A54" i="403"/>
  <c r="A55" i="403"/>
  <c r="A56" i="403"/>
  <c r="A57" i="403"/>
  <c r="A58" i="403"/>
  <c r="A59" i="403"/>
  <c r="A60" i="403"/>
  <c r="J37" i="403"/>
  <c r="E37" i="403"/>
  <c r="J36" i="403"/>
  <c r="E36" i="403"/>
  <c r="J35" i="403"/>
  <c r="E35" i="403"/>
  <c r="J34" i="403"/>
  <c r="E34" i="403"/>
  <c r="J33" i="403"/>
  <c r="E33" i="403"/>
  <c r="J32" i="403"/>
  <c r="E32" i="403"/>
  <c r="J31" i="403"/>
  <c r="E31" i="403"/>
  <c r="J30" i="403"/>
  <c r="E30" i="403"/>
  <c r="J29" i="403"/>
  <c r="E29" i="403"/>
  <c r="J28" i="403"/>
  <c r="E28" i="403"/>
  <c r="J27" i="403"/>
  <c r="E27" i="403"/>
  <c r="J26" i="403"/>
  <c r="E26" i="403"/>
  <c r="J25" i="403"/>
  <c r="E25" i="403"/>
  <c r="J24" i="403"/>
  <c r="E24" i="403"/>
  <c r="J23" i="403"/>
  <c r="E23" i="403"/>
  <c r="J22" i="403"/>
  <c r="E22" i="403"/>
  <c r="J21" i="403"/>
  <c r="E21" i="403"/>
  <c r="J20" i="403"/>
  <c r="E20" i="403"/>
  <c r="J19" i="403"/>
  <c r="E19" i="403"/>
  <c r="J18" i="403"/>
  <c r="E18" i="403"/>
  <c r="J17" i="403"/>
  <c r="E17" i="403"/>
  <c r="J16" i="403"/>
  <c r="E16" i="403"/>
  <c r="J15" i="403"/>
  <c r="F14" i="403"/>
  <c r="F15" i="403"/>
  <c r="F16" i="403"/>
  <c r="F17" i="403"/>
  <c r="F18" i="403"/>
  <c r="F19" i="403"/>
  <c r="F20" i="403"/>
  <c r="F21" i="403"/>
  <c r="F22" i="403"/>
  <c r="F23" i="403"/>
  <c r="F24" i="403"/>
  <c r="F25" i="403"/>
  <c r="F26" i="403"/>
  <c r="F27" i="403"/>
  <c r="F28" i="403"/>
  <c r="F29" i="403"/>
  <c r="F30" i="403"/>
  <c r="F31" i="403"/>
  <c r="F32" i="403"/>
  <c r="F33" i="403"/>
  <c r="F34" i="403"/>
  <c r="F35" i="403"/>
  <c r="F36" i="403"/>
  <c r="E15" i="403"/>
  <c r="J14" i="403"/>
  <c r="E14" i="403"/>
  <c r="A14" i="403"/>
  <c r="A15" i="403"/>
  <c r="A16" i="403"/>
  <c r="A17" i="403"/>
  <c r="A18" i="403"/>
  <c r="A19" i="403"/>
  <c r="A20" i="403"/>
  <c r="A21" i="403"/>
  <c r="A22" i="403"/>
  <c r="A23" i="403"/>
  <c r="A24" i="403"/>
  <c r="A25" i="403"/>
  <c r="A26" i="403"/>
  <c r="A27" i="403"/>
  <c r="A28" i="403"/>
  <c r="A29" i="403"/>
  <c r="A30" i="403"/>
  <c r="A31" i="403"/>
  <c r="A32" i="403"/>
  <c r="A33" i="403"/>
  <c r="A34" i="403"/>
  <c r="A35" i="403"/>
  <c r="A36" i="403"/>
  <c r="J13" i="403"/>
  <c r="E13" i="403"/>
  <c r="N70" i="410"/>
  <c r="P70" i="410"/>
  <c r="P69" i="410"/>
  <c r="N69" i="408"/>
  <c r="J64" i="408"/>
  <c r="I64" i="405"/>
  <c r="M82" i="405"/>
  <c r="N81" i="403"/>
  <c r="N82" i="403"/>
  <c r="M70" i="403"/>
  <c r="L82" i="403"/>
  <c r="M81" i="401"/>
  <c r="M63" i="401"/>
  <c r="N81" i="401"/>
  <c r="N82" i="401"/>
  <c r="M67" i="401"/>
  <c r="M69" i="401"/>
  <c r="O66" i="401"/>
  <c r="J63" i="401"/>
  <c r="J60" i="401"/>
  <c r="E60" i="401"/>
  <c r="J59" i="401"/>
  <c r="E59" i="401"/>
  <c r="J58" i="401"/>
  <c r="E58" i="401"/>
  <c r="J57" i="401"/>
  <c r="E57" i="401"/>
  <c r="J56" i="401"/>
  <c r="E56" i="401"/>
  <c r="J55" i="401"/>
  <c r="E55" i="401"/>
  <c r="J54" i="401"/>
  <c r="E54" i="401"/>
  <c r="J53" i="401"/>
  <c r="E53" i="401"/>
  <c r="J52" i="401"/>
  <c r="E52" i="401"/>
  <c r="J51" i="401"/>
  <c r="E51" i="401"/>
  <c r="J50" i="401"/>
  <c r="E50" i="401"/>
  <c r="J49" i="401"/>
  <c r="E49" i="401"/>
  <c r="J48" i="401"/>
  <c r="E48" i="401"/>
  <c r="J47" i="401"/>
  <c r="E47" i="401"/>
  <c r="J46" i="401"/>
  <c r="E46" i="401"/>
  <c r="J45" i="401"/>
  <c r="E45" i="401"/>
  <c r="J44" i="401"/>
  <c r="E44" i="401"/>
  <c r="J43" i="401"/>
  <c r="E43" i="401"/>
  <c r="J42" i="401"/>
  <c r="E42" i="401"/>
  <c r="J41" i="401"/>
  <c r="E41" i="401"/>
  <c r="J40" i="401"/>
  <c r="E40" i="401"/>
  <c r="J39" i="401"/>
  <c r="E39" i="401"/>
  <c r="J38" i="401"/>
  <c r="F38" i="401"/>
  <c r="F39" i="401"/>
  <c r="F40" i="401"/>
  <c r="F41" i="401"/>
  <c r="F42" i="401"/>
  <c r="F43" i="401"/>
  <c r="F44" i="401"/>
  <c r="F45" i="401"/>
  <c r="F46" i="401"/>
  <c r="F47" i="401"/>
  <c r="F48" i="401"/>
  <c r="F49" i="401"/>
  <c r="F50" i="401"/>
  <c r="F51" i="401"/>
  <c r="F52" i="401"/>
  <c r="F53" i="401"/>
  <c r="F54" i="401"/>
  <c r="F55" i="401"/>
  <c r="F56" i="401"/>
  <c r="F57" i="401"/>
  <c r="F58" i="401"/>
  <c r="F59" i="401"/>
  <c r="F60" i="401"/>
  <c r="E38" i="401"/>
  <c r="A38" i="401"/>
  <c r="A39" i="401"/>
  <c r="A40" i="401"/>
  <c r="A41" i="401"/>
  <c r="A42" i="401"/>
  <c r="A43" i="401"/>
  <c r="A44" i="401"/>
  <c r="A45" i="401"/>
  <c r="A46" i="401"/>
  <c r="A47" i="401"/>
  <c r="A48" i="401"/>
  <c r="A49" i="401"/>
  <c r="A50" i="401"/>
  <c r="A51" i="401"/>
  <c r="A52" i="401"/>
  <c r="A53" i="401"/>
  <c r="A54" i="401"/>
  <c r="A55" i="401"/>
  <c r="A56" i="401"/>
  <c r="A57" i="401"/>
  <c r="A58" i="401"/>
  <c r="A59" i="401"/>
  <c r="A60" i="401"/>
  <c r="J37" i="401"/>
  <c r="E37" i="401"/>
  <c r="J36" i="401"/>
  <c r="E36" i="401"/>
  <c r="J35" i="401"/>
  <c r="E35" i="401"/>
  <c r="J34" i="401"/>
  <c r="E34" i="401"/>
  <c r="J33" i="401"/>
  <c r="E33" i="401"/>
  <c r="J32" i="401"/>
  <c r="E32" i="401"/>
  <c r="J31" i="401"/>
  <c r="E31" i="401"/>
  <c r="J30" i="401"/>
  <c r="E30" i="401"/>
  <c r="J29" i="401"/>
  <c r="E29" i="401"/>
  <c r="J28" i="401"/>
  <c r="E28" i="401"/>
  <c r="J27" i="401"/>
  <c r="E27" i="401"/>
  <c r="J26" i="401"/>
  <c r="E26" i="401"/>
  <c r="J25" i="401"/>
  <c r="E25" i="401"/>
  <c r="J24" i="401"/>
  <c r="E24" i="401"/>
  <c r="J23" i="401"/>
  <c r="E23" i="401"/>
  <c r="J22" i="401"/>
  <c r="E22" i="401"/>
  <c r="J21" i="401"/>
  <c r="E21" i="401"/>
  <c r="J20" i="401"/>
  <c r="E20" i="401"/>
  <c r="J19" i="401"/>
  <c r="E19" i="401"/>
  <c r="J18" i="401"/>
  <c r="E18" i="401"/>
  <c r="J17" i="401"/>
  <c r="E17" i="401"/>
  <c r="J16" i="401"/>
  <c r="F14" i="401"/>
  <c r="F15" i="401"/>
  <c r="F16" i="401"/>
  <c r="F17" i="401"/>
  <c r="F18" i="401"/>
  <c r="F19" i="401"/>
  <c r="F20" i="401"/>
  <c r="F21" i="401"/>
  <c r="F22" i="401"/>
  <c r="F23" i="401"/>
  <c r="F24" i="401"/>
  <c r="F25" i="401"/>
  <c r="F26" i="401"/>
  <c r="F27" i="401"/>
  <c r="F28" i="401"/>
  <c r="F29" i="401"/>
  <c r="F30" i="401"/>
  <c r="F31" i="401"/>
  <c r="F32" i="401"/>
  <c r="F33" i="401"/>
  <c r="F34" i="401"/>
  <c r="F35" i="401"/>
  <c r="F36" i="401"/>
  <c r="E16" i="401"/>
  <c r="J15" i="401"/>
  <c r="E15" i="401"/>
  <c r="J14" i="401"/>
  <c r="E14" i="401"/>
  <c r="A14" i="401"/>
  <c r="A15" i="401"/>
  <c r="A16" i="401"/>
  <c r="A17" i="401"/>
  <c r="A18" i="401"/>
  <c r="A19" i="401"/>
  <c r="A20" i="401"/>
  <c r="A21" i="401"/>
  <c r="A22" i="401"/>
  <c r="A23" i="401"/>
  <c r="A24" i="401"/>
  <c r="A25" i="401"/>
  <c r="A26" i="401"/>
  <c r="A27" i="401"/>
  <c r="A28" i="401"/>
  <c r="A29" i="401"/>
  <c r="A30" i="401"/>
  <c r="A31" i="401"/>
  <c r="A32" i="401"/>
  <c r="A33" i="401"/>
  <c r="A34" i="401"/>
  <c r="A35" i="401"/>
  <c r="A36" i="401"/>
  <c r="J13" i="401"/>
  <c r="E13" i="401"/>
  <c r="N70" i="408"/>
  <c r="P70" i="408"/>
  <c r="P69" i="408"/>
  <c r="J64" i="405"/>
  <c r="N67" i="405"/>
  <c r="N69" i="405"/>
  <c r="I64" i="403"/>
  <c r="M82" i="403"/>
  <c r="P66" i="401"/>
  <c r="M70" i="401"/>
  <c r="L82" i="401"/>
  <c r="L63" i="399"/>
  <c r="M81" i="399"/>
  <c r="M67" i="399"/>
  <c r="M69" i="399"/>
  <c r="O66" i="399"/>
  <c r="J63" i="399"/>
  <c r="P66" i="399"/>
  <c r="M63" i="399"/>
  <c r="J60" i="399"/>
  <c r="E60" i="399"/>
  <c r="J59" i="399"/>
  <c r="E59" i="399"/>
  <c r="J58" i="399"/>
  <c r="E58" i="399"/>
  <c r="J57" i="399"/>
  <c r="E57" i="399"/>
  <c r="J56" i="399"/>
  <c r="E56" i="399"/>
  <c r="J55" i="399"/>
  <c r="E55" i="399"/>
  <c r="J54" i="399"/>
  <c r="E54" i="399"/>
  <c r="J53" i="399"/>
  <c r="E53" i="399"/>
  <c r="J52" i="399"/>
  <c r="E52" i="399"/>
  <c r="J51" i="399"/>
  <c r="E51" i="399"/>
  <c r="J50" i="399"/>
  <c r="E50" i="399"/>
  <c r="J49" i="399"/>
  <c r="E49" i="399"/>
  <c r="J48" i="399"/>
  <c r="E48" i="399"/>
  <c r="J47" i="399"/>
  <c r="E47" i="399"/>
  <c r="J46" i="399"/>
  <c r="E46" i="399"/>
  <c r="J45" i="399"/>
  <c r="E45" i="399"/>
  <c r="J44" i="399"/>
  <c r="E44" i="399"/>
  <c r="J43" i="399"/>
  <c r="E43" i="399"/>
  <c r="J42" i="399"/>
  <c r="E42" i="399"/>
  <c r="J41" i="399"/>
  <c r="E41" i="399"/>
  <c r="J40" i="399"/>
  <c r="E40" i="399"/>
  <c r="J39" i="399"/>
  <c r="E39" i="399"/>
  <c r="J38" i="399"/>
  <c r="F38" i="399"/>
  <c r="F39" i="399"/>
  <c r="F40" i="399"/>
  <c r="F41" i="399"/>
  <c r="F42" i="399"/>
  <c r="F43" i="399"/>
  <c r="F44" i="399"/>
  <c r="F45" i="399"/>
  <c r="F46" i="399"/>
  <c r="F47" i="399"/>
  <c r="F48" i="399"/>
  <c r="F49" i="399"/>
  <c r="F50" i="399"/>
  <c r="F51" i="399"/>
  <c r="F52" i="399"/>
  <c r="F53" i="399"/>
  <c r="F54" i="399"/>
  <c r="F55" i="399"/>
  <c r="F56" i="399"/>
  <c r="F57" i="399"/>
  <c r="F58" i="399"/>
  <c r="F59" i="399"/>
  <c r="F60" i="399"/>
  <c r="E38" i="399"/>
  <c r="A38" i="399"/>
  <c r="A39" i="399"/>
  <c r="A40" i="399"/>
  <c r="A41" i="399"/>
  <c r="A42" i="399"/>
  <c r="A43" i="399"/>
  <c r="A44" i="399"/>
  <c r="A45" i="399"/>
  <c r="A46" i="399"/>
  <c r="A47" i="399"/>
  <c r="A48" i="399"/>
  <c r="A49" i="399"/>
  <c r="A50" i="399"/>
  <c r="A51" i="399"/>
  <c r="A52" i="399"/>
  <c r="A53" i="399"/>
  <c r="A54" i="399"/>
  <c r="A55" i="399"/>
  <c r="A56" i="399"/>
  <c r="A57" i="399"/>
  <c r="A58" i="399"/>
  <c r="A59" i="399"/>
  <c r="A60" i="399"/>
  <c r="J37" i="399"/>
  <c r="E37" i="399"/>
  <c r="J36" i="399"/>
  <c r="E36" i="399"/>
  <c r="J35" i="399"/>
  <c r="E35" i="399"/>
  <c r="J34" i="399"/>
  <c r="E34" i="399"/>
  <c r="J33" i="399"/>
  <c r="E33" i="399"/>
  <c r="J32" i="399"/>
  <c r="E32" i="399"/>
  <c r="J31" i="399"/>
  <c r="E31" i="399"/>
  <c r="J30" i="399"/>
  <c r="E30" i="399"/>
  <c r="J29" i="399"/>
  <c r="E29" i="399"/>
  <c r="J28" i="399"/>
  <c r="E28" i="399"/>
  <c r="J27" i="399"/>
  <c r="E27" i="399"/>
  <c r="J26" i="399"/>
  <c r="E26" i="399"/>
  <c r="J25" i="399"/>
  <c r="E25" i="399"/>
  <c r="J24" i="399"/>
  <c r="E24" i="399"/>
  <c r="J23" i="399"/>
  <c r="E23" i="399"/>
  <c r="J22" i="399"/>
  <c r="E22" i="399"/>
  <c r="J21" i="399"/>
  <c r="E21" i="399"/>
  <c r="J20" i="399"/>
  <c r="E20" i="399"/>
  <c r="J19" i="399"/>
  <c r="E19" i="399"/>
  <c r="J18" i="399"/>
  <c r="E18" i="399"/>
  <c r="J17" i="399"/>
  <c r="E17" i="399"/>
  <c r="J16" i="399"/>
  <c r="E16" i="399"/>
  <c r="J15" i="399"/>
  <c r="F14" i="399"/>
  <c r="F15" i="399"/>
  <c r="F16" i="399"/>
  <c r="F17" i="399"/>
  <c r="F18" i="399"/>
  <c r="F19" i="399"/>
  <c r="F20" i="399"/>
  <c r="F21" i="399"/>
  <c r="F22" i="399"/>
  <c r="F23" i="399"/>
  <c r="F24" i="399"/>
  <c r="F25" i="399"/>
  <c r="F26" i="399"/>
  <c r="F27" i="399"/>
  <c r="F28" i="399"/>
  <c r="F29" i="399"/>
  <c r="F30" i="399"/>
  <c r="F31" i="399"/>
  <c r="F32" i="399"/>
  <c r="F33" i="399"/>
  <c r="F34" i="399"/>
  <c r="F35" i="399"/>
  <c r="F36" i="399"/>
  <c r="E15" i="399"/>
  <c r="J14" i="399"/>
  <c r="E14" i="399"/>
  <c r="A14" i="399"/>
  <c r="A15" i="399"/>
  <c r="A16" i="399"/>
  <c r="A17" i="399"/>
  <c r="A18" i="399"/>
  <c r="A19" i="399"/>
  <c r="A20" i="399"/>
  <c r="A21" i="399"/>
  <c r="A22" i="399"/>
  <c r="A23" i="399"/>
  <c r="A24" i="399"/>
  <c r="A25" i="399"/>
  <c r="A26" i="399"/>
  <c r="A27" i="399"/>
  <c r="A28" i="399"/>
  <c r="A29" i="399"/>
  <c r="A30" i="399"/>
  <c r="A31" i="399"/>
  <c r="A32" i="399"/>
  <c r="A33" i="399"/>
  <c r="A34" i="399"/>
  <c r="A35" i="399"/>
  <c r="A36" i="399"/>
  <c r="J13" i="399"/>
  <c r="E13" i="399"/>
  <c r="N70" i="405"/>
  <c r="P70" i="405"/>
  <c r="P69" i="405"/>
  <c r="N67" i="403"/>
  <c r="N69" i="403"/>
  <c r="J64" i="403"/>
  <c r="I64" i="401"/>
  <c r="M82" i="401"/>
  <c r="N81" i="399"/>
  <c r="N82" i="399"/>
  <c r="L82" i="399"/>
  <c r="M70" i="399"/>
  <c r="L63" i="397"/>
  <c r="M63" i="397"/>
  <c r="M81" i="397"/>
  <c r="M67" i="397"/>
  <c r="M69" i="397"/>
  <c r="O66" i="397"/>
  <c r="J63" i="397"/>
  <c r="P66" i="397"/>
  <c r="J60" i="397"/>
  <c r="E60" i="397"/>
  <c r="J59" i="397"/>
  <c r="E59" i="397"/>
  <c r="J58" i="397"/>
  <c r="E58" i="397"/>
  <c r="J57" i="397"/>
  <c r="E57" i="397"/>
  <c r="J56" i="397"/>
  <c r="E56" i="397"/>
  <c r="J55" i="397"/>
  <c r="E55" i="397"/>
  <c r="J54" i="397"/>
  <c r="E54" i="397"/>
  <c r="J53" i="397"/>
  <c r="E53" i="397"/>
  <c r="J52" i="397"/>
  <c r="E52" i="397"/>
  <c r="J51" i="397"/>
  <c r="E51" i="397"/>
  <c r="J50" i="397"/>
  <c r="E50" i="397"/>
  <c r="J49" i="397"/>
  <c r="E49" i="397"/>
  <c r="J48" i="397"/>
  <c r="E48" i="397"/>
  <c r="J47" i="397"/>
  <c r="E47" i="397"/>
  <c r="J46" i="397"/>
  <c r="E46" i="397"/>
  <c r="J45" i="397"/>
  <c r="E45" i="397"/>
  <c r="J44" i="397"/>
  <c r="E44" i="397"/>
  <c r="J43" i="397"/>
  <c r="E43" i="397"/>
  <c r="J42" i="397"/>
  <c r="E42" i="397"/>
  <c r="J41" i="397"/>
  <c r="E41" i="397"/>
  <c r="J40" i="397"/>
  <c r="E40" i="397"/>
  <c r="J39" i="397"/>
  <c r="E39" i="397"/>
  <c r="J38" i="397"/>
  <c r="F38" i="397"/>
  <c r="F39" i="397"/>
  <c r="F40" i="397"/>
  <c r="F41" i="397"/>
  <c r="F42" i="397"/>
  <c r="F43" i="397"/>
  <c r="F44" i="397"/>
  <c r="F45" i="397"/>
  <c r="F46" i="397"/>
  <c r="F47" i="397"/>
  <c r="F48" i="397"/>
  <c r="F49" i="397"/>
  <c r="F50" i="397"/>
  <c r="F51" i="397"/>
  <c r="F52" i="397"/>
  <c r="F53" i="397"/>
  <c r="F54" i="397"/>
  <c r="F55" i="397"/>
  <c r="F56" i="397"/>
  <c r="F57" i="397"/>
  <c r="F58" i="397"/>
  <c r="F59" i="397"/>
  <c r="F60" i="397"/>
  <c r="E38" i="397"/>
  <c r="A38" i="397"/>
  <c r="A39" i="397"/>
  <c r="A40" i="397"/>
  <c r="A41" i="397"/>
  <c r="A42" i="397"/>
  <c r="A43" i="397"/>
  <c r="A44" i="397"/>
  <c r="A45" i="397"/>
  <c r="A46" i="397"/>
  <c r="A47" i="397"/>
  <c r="A48" i="397"/>
  <c r="A49" i="397"/>
  <c r="A50" i="397"/>
  <c r="A51" i="397"/>
  <c r="A52" i="397"/>
  <c r="A53" i="397"/>
  <c r="A54" i="397"/>
  <c r="A55" i="397"/>
  <c r="A56" i="397"/>
  <c r="A57" i="397"/>
  <c r="A58" i="397"/>
  <c r="A59" i="397"/>
  <c r="A60" i="397"/>
  <c r="J37" i="397"/>
  <c r="E37" i="397"/>
  <c r="J36" i="397"/>
  <c r="E36" i="397"/>
  <c r="J35" i="397"/>
  <c r="E35" i="397"/>
  <c r="J34" i="397"/>
  <c r="E34" i="397"/>
  <c r="J33" i="397"/>
  <c r="E33" i="397"/>
  <c r="J32" i="397"/>
  <c r="E32" i="397"/>
  <c r="J31" i="397"/>
  <c r="E31" i="397"/>
  <c r="J30" i="397"/>
  <c r="E30" i="397"/>
  <c r="J29" i="397"/>
  <c r="E29" i="397"/>
  <c r="J28" i="397"/>
  <c r="E28" i="397"/>
  <c r="J27" i="397"/>
  <c r="E27" i="397"/>
  <c r="J26" i="397"/>
  <c r="E26" i="397"/>
  <c r="J25" i="397"/>
  <c r="E25" i="397"/>
  <c r="J24" i="397"/>
  <c r="E24" i="397"/>
  <c r="J23" i="397"/>
  <c r="E23" i="397"/>
  <c r="J22" i="397"/>
  <c r="E22" i="397"/>
  <c r="J21" i="397"/>
  <c r="E21" i="397"/>
  <c r="J20" i="397"/>
  <c r="E20" i="397"/>
  <c r="J19" i="397"/>
  <c r="E19" i="397"/>
  <c r="J18" i="397"/>
  <c r="E18" i="397"/>
  <c r="J17" i="397"/>
  <c r="E17" i="397"/>
  <c r="J16" i="397"/>
  <c r="F14" i="397"/>
  <c r="F15" i="397"/>
  <c r="F16" i="397"/>
  <c r="F17" i="397"/>
  <c r="F18" i="397"/>
  <c r="F19" i="397"/>
  <c r="F20" i="397"/>
  <c r="F21" i="397"/>
  <c r="F22" i="397"/>
  <c r="F23" i="397"/>
  <c r="F24" i="397"/>
  <c r="F25" i="397"/>
  <c r="F26" i="397"/>
  <c r="F27" i="397"/>
  <c r="F28" i="397"/>
  <c r="F29" i="397"/>
  <c r="F30" i="397"/>
  <c r="F31" i="397"/>
  <c r="F32" i="397"/>
  <c r="F33" i="397"/>
  <c r="F34" i="397"/>
  <c r="F35" i="397"/>
  <c r="F36" i="397"/>
  <c r="E16" i="397"/>
  <c r="J15" i="397"/>
  <c r="E15" i="397"/>
  <c r="J14" i="397"/>
  <c r="E14" i="397"/>
  <c r="A14" i="397"/>
  <c r="A15" i="397"/>
  <c r="A16" i="397"/>
  <c r="A17" i="397"/>
  <c r="A18" i="397"/>
  <c r="A19" i="397"/>
  <c r="A20" i="397"/>
  <c r="A21" i="397"/>
  <c r="A22" i="397"/>
  <c r="A23" i="397"/>
  <c r="A24" i="397"/>
  <c r="A25" i="397"/>
  <c r="A26" i="397"/>
  <c r="A27" i="397"/>
  <c r="A28" i="397"/>
  <c r="A29" i="397"/>
  <c r="A30" i="397"/>
  <c r="A31" i="397"/>
  <c r="A32" i="397"/>
  <c r="A33" i="397"/>
  <c r="A34" i="397"/>
  <c r="A35" i="397"/>
  <c r="A36" i="397"/>
  <c r="J13" i="397"/>
  <c r="E13" i="397"/>
  <c r="N70" i="403"/>
  <c r="P70" i="403"/>
  <c r="P69" i="403"/>
  <c r="N67" i="401"/>
  <c r="N69" i="401"/>
  <c r="J64" i="401"/>
  <c r="I64" i="399"/>
  <c r="M82" i="399"/>
  <c r="N81" i="397"/>
  <c r="N82" i="397"/>
  <c r="L82" i="397"/>
  <c r="M70" i="397"/>
  <c r="M81" i="395"/>
  <c r="M67" i="395"/>
  <c r="M69" i="395"/>
  <c r="M70" i="395"/>
  <c r="O66" i="395"/>
  <c r="M63" i="395"/>
  <c r="J63" i="395"/>
  <c r="J60" i="395"/>
  <c r="E60" i="395"/>
  <c r="J59" i="395"/>
  <c r="E59" i="395"/>
  <c r="J58" i="395"/>
  <c r="E58" i="395"/>
  <c r="J57" i="395"/>
  <c r="E57" i="395"/>
  <c r="J56" i="395"/>
  <c r="E56" i="395"/>
  <c r="J55" i="395"/>
  <c r="E55" i="395"/>
  <c r="J54" i="395"/>
  <c r="E54" i="395"/>
  <c r="J53" i="395"/>
  <c r="E53" i="395"/>
  <c r="J52" i="395"/>
  <c r="E52" i="395"/>
  <c r="J51" i="395"/>
  <c r="E51" i="395"/>
  <c r="J50" i="395"/>
  <c r="E50" i="395"/>
  <c r="J49" i="395"/>
  <c r="E49" i="395"/>
  <c r="J48" i="395"/>
  <c r="E48" i="395"/>
  <c r="J47" i="395"/>
  <c r="E47" i="395"/>
  <c r="J46" i="395"/>
  <c r="E46" i="395"/>
  <c r="J45" i="395"/>
  <c r="E45" i="395"/>
  <c r="J44" i="395"/>
  <c r="E44" i="395"/>
  <c r="J43" i="395"/>
  <c r="E43" i="395"/>
  <c r="J42" i="395"/>
  <c r="E42" i="395"/>
  <c r="J41" i="395"/>
  <c r="E41" i="395"/>
  <c r="J40" i="395"/>
  <c r="E40" i="395"/>
  <c r="J39" i="395"/>
  <c r="E39" i="395"/>
  <c r="J38" i="395"/>
  <c r="F38" i="395"/>
  <c r="F39" i="395"/>
  <c r="F40" i="395"/>
  <c r="F41" i="395"/>
  <c r="F42" i="395"/>
  <c r="F43" i="395"/>
  <c r="F44" i="395"/>
  <c r="F45" i="395"/>
  <c r="F46" i="395"/>
  <c r="F47" i="395"/>
  <c r="F48" i="395"/>
  <c r="F49" i="395"/>
  <c r="F50" i="395"/>
  <c r="F51" i="395"/>
  <c r="F52" i="395"/>
  <c r="F53" i="395"/>
  <c r="F54" i="395"/>
  <c r="F55" i="395"/>
  <c r="F56" i="395"/>
  <c r="F57" i="395"/>
  <c r="F58" i="395"/>
  <c r="F59" i="395"/>
  <c r="F60" i="395"/>
  <c r="E38" i="395"/>
  <c r="A38" i="395"/>
  <c r="A39" i="395"/>
  <c r="A40" i="395"/>
  <c r="A41" i="395"/>
  <c r="A42" i="395"/>
  <c r="A43" i="395"/>
  <c r="A44" i="395"/>
  <c r="A45" i="395"/>
  <c r="A46" i="395"/>
  <c r="A47" i="395"/>
  <c r="A48" i="395"/>
  <c r="A49" i="395"/>
  <c r="A50" i="395"/>
  <c r="A51" i="395"/>
  <c r="A52" i="395"/>
  <c r="A53" i="395"/>
  <c r="A54" i="395"/>
  <c r="A55" i="395"/>
  <c r="A56" i="395"/>
  <c r="A57" i="395"/>
  <c r="A58" i="395"/>
  <c r="A59" i="395"/>
  <c r="A60" i="395"/>
  <c r="J37" i="395"/>
  <c r="E37" i="395"/>
  <c r="J36" i="395"/>
  <c r="E36" i="395"/>
  <c r="J35" i="395"/>
  <c r="E35" i="395"/>
  <c r="J34" i="395"/>
  <c r="E34" i="395"/>
  <c r="J33" i="395"/>
  <c r="E33" i="395"/>
  <c r="J32" i="395"/>
  <c r="E32" i="395"/>
  <c r="J31" i="395"/>
  <c r="E31" i="395"/>
  <c r="J30" i="395"/>
  <c r="E30" i="395"/>
  <c r="J29" i="395"/>
  <c r="E29" i="395"/>
  <c r="J28" i="395"/>
  <c r="E28" i="395"/>
  <c r="J27" i="395"/>
  <c r="E27" i="395"/>
  <c r="J26" i="395"/>
  <c r="E26" i="395"/>
  <c r="J25" i="395"/>
  <c r="E25" i="395"/>
  <c r="J24" i="395"/>
  <c r="E24" i="395"/>
  <c r="J23" i="395"/>
  <c r="E23" i="395"/>
  <c r="J22" i="395"/>
  <c r="E22" i="395"/>
  <c r="J21" i="395"/>
  <c r="E21" i="395"/>
  <c r="J20" i="395"/>
  <c r="E20" i="395"/>
  <c r="J19" i="395"/>
  <c r="E19" i="395"/>
  <c r="J18" i="395"/>
  <c r="E18" i="395"/>
  <c r="J17" i="395"/>
  <c r="E17" i="395"/>
  <c r="J16" i="395"/>
  <c r="E16" i="395"/>
  <c r="J15" i="395"/>
  <c r="E15" i="395"/>
  <c r="A14" i="395"/>
  <c r="A15" i="395"/>
  <c r="A16" i="395"/>
  <c r="A17" i="395"/>
  <c r="A18" i="395"/>
  <c r="A19" i="395"/>
  <c r="A20" i="395"/>
  <c r="A21" i="395"/>
  <c r="A22" i="395"/>
  <c r="A23" i="395"/>
  <c r="A24" i="395"/>
  <c r="A25" i="395"/>
  <c r="A26" i="395"/>
  <c r="A27" i="395"/>
  <c r="A28" i="395"/>
  <c r="A29" i="395"/>
  <c r="A30" i="395"/>
  <c r="A31" i="395"/>
  <c r="A32" i="395"/>
  <c r="A33" i="395"/>
  <c r="A34" i="395"/>
  <c r="A35" i="395"/>
  <c r="A36" i="395"/>
  <c r="J14" i="395"/>
  <c r="F14" i="395"/>
  <c r="F15" i="395"/>
  <c r="F16" i="395"/>
  <c r="F17" i="395"/>
  <c r="F18" i="395"/>
  <c r="F19" i="395"/>
  <c r="F20" i="395"/>
  <c r="F21" i="395"/>
  <c r="F22" i="395"/>
  <c r="F23" i="395"/>
  <c r="F24" i="395"/>
  <c r="F25" i="395"/>
  <c r="F26" i="395"/>
  <c r="F27" i="395"/>
  <c r="F28" i="395"/>
  <c r="F29" i="395"/>
  <c r="F30" i="395"/>
  <c r="F31" i="395"/>
  <c r="F32" i="395"/>
  <c r="F33" i="395"/>
  <c r="F34" i="395"/>
  <c r="F35" i="395"/>
  <c r="F36" i="395"/>
  <c r="E14" i="395"/>
  <c r="J13" i="395"/>
  <c r="E13" i="395"/>
  <c r="N70" i="401"/>
  <c r="P70" i="401"/>
  <c r="P69" i="401"/>
  <c r="J64" i="399"/>
  <c r="N67" i="399"/>
  <c r="N69" i="399"/>
  <c r="I64" i="397"/>
  <c r="M82" i="397"/>
  <c r="N81" i="395"/>
  <c r="L82" i="395"/>
  <c r="P66" i="395"/>
  <c r="N82" i="395"/>
  <c r="M81" i="393"/>
  <c r="M67" i="393"/>
  <c r="M69" i="393"/>
  <c r="O66" i="393"/>
  <c r="J63" i="393"/>
  <c r="P66" i="393"/>
  <c r="M63" i="393"/>
  <c r="N81" i="393"/>
  <c r="J60" i="393"/>
  <c r="E60" i="393"/>
  <c r="J59" i="393"/>
  <c r="E59" i="393"/>
  <c r="J58" i="393"/>
  <c r="E58" i="393"/>
  <c r="J57" i="393"/>
  <c r="E57" i="393"/>
  <c r="J56" i="393"/>
  <c r="E56" i="393"/>
  <c r="J55" i="393"/>
  <c r="E55" i="393"/>
  <c r="J54" i="393"/>
  <c r="E54" i="393"/>
  <c r="J53" i="393"/>
  <c r="E53" i="393"/>
  <c r="J52" i="393"/>
  <c r="E52" i="393"/>
  <c r="J51" i="393"/>
  <c r="E51" i="393"/>
  <c r="J50" i="393"/>
  <c r="E50" i="393"/>
  <c r="J49" i="393"/>
  <c r="E49" i="393"/>
  <c r="J48" i="393"/>
  <c r="E48" i="393"/>
  <c r="J47" i="393"/>
  <c r="E47" i="393"/>
  <c r="J46" i="393"/>
  <c r="E46" i="393"/>
  <c r="J45" i="393"/>
  <c r="E45" i="393"/>
  <c r="J44" i="393"/>
  <c r="E44" i="393"/>
  <c r="J43" i="393"/>
  <c r="E43" i="393"/>
  <c r="J42" i="393"/>
  <c r="E42" i="393"/>
  <c r="J41" i="393"/>
  <c r="E41" i="393"/>
  <c r="J40" i="393"/>
  <c r="E40" i="393"/>
  <c r="J39" i="393"/>
  <c r="E39" i="393"/>
  <c r="J38" i="393"/>
  <c r="F38" i="393"/>
  <c r="F39" i="393"/>
  <c r="F40" i="393"/>
  <c r="F41" i="393"/>
  <c r="F42" i="393"/>
  <c r="F43" i="393"/>
  <c r="F44" i="393"/>
  <c r="F45" i="393"/>
  <c r="F46" i="393"/>
  <c r="F47" i="393"/>
  <c r="F48" i="393"/>
  <c r="F49" i="393"/>
  <c r="F50" i="393"/>
  <c r="F51" i="393"/>
  <c r="F52" i="393"/>
  <c r="F53" i="393"/>
  <c r="F54" i="393"/>
  <c r="F55" i="393"/>
  <c r="F56" i="393"/>
  <c r="F57" i="393"/>
  <c r="F58" i="393"/>
  <c r="F59" i="393"/>
  <c r="F60" i="393"/>
  <c r="E38" i="393"/>
  <c r="E13" i="393"/>
  <c r="E14" i="393"/>
  <c r="E15" i="393"/>
  <c r="E16" i="393"/>
  <c r="E17" i="393"/>
  <c r="E18" i="393"/>
  <c r="E19" i="393"/>
  <c r="E20" i="393"/>
  <c r="E21" i="393"/>
  <c r="E22" i="393"/>
  <c r="E23" i="393"/>
  <c r="E24" i="393"/>
  <c r="E25" i="393"/>
  <c r="E26" i="393"/>
  <c r="E27" i="393"/>
  <c r="E28" i="393"/>
  <c r="E29" i="393"/>
  <c r="E30" i="393"/>
  <c r="E31" i="393"/>
  <c r="E32" i="393"/>
  <c r="E33" i="393"/>
  <c r="E34" i="393"/>
  <c r="E35" i="393"/>
  <c r="E36" i="393"/>
  <c r="E37" i="393"/>
  <c r="A38" i="393"/>
  <c r="A39" i="393"/>
  <c r="A40" i="393"/>
  <c r="A41" i="393"/>
  <c r="A42" i="393"/>
  <c r="A43" i="393"/>
  <c r="A44" i="393"/>
  <c r="A45" i="393"/>
  <c r="A46" i="393"/>
  <c r="A47" i="393"/>
  <c r="A48" i="393"/>
  <c r="A49" i="393"/>
  <c r="A50" i="393"/>
  <c r="A51" i="393"/>
  <c r="A52" i="393"/>
  <c r="A53" i="393"/>
  <c r="A54" i="393"/>
  <c r="A55" i="393"/>
  <c r="A56" i="393"/>
  <c r="A57" i="393"/>
  <c r="A58" i="393"/>
  <c r="A59" i="393"/>
  <c r="A60" i="393"/>
  <c r="J37" i="393"/>
  <c r="J36" i="393"/>
  <c r="J35" i="393"/>
  <c r="J34" i="393"/>
  <c r="J33" i="393"/>
  <c r="J32" i="393"/>
  <c r="J31" i="393"/>
  <c r="J30" i="393"/>
  <c r="J29" i="393"/>
  <c r="J28" i="393"/>
  <c r="J27" i="393"/>
  <c r="J26" i="393"/>
  <c r="J25" i="393"/>
  <c r="J24" i="393"/>
  <c r="J23" i="393"/>
  <c r="J22" i="393"/>
  <c r="J21" i="393"/>
  <c r="J20" i="393"/>
  <c r="J19" i="393"/>
  <c r="J18" i="393"/>
  <c r="J17" i="393"/>
  <c r="J16" i="393"/>
  <c r="J15" i="393"/>
  <c r="A14" i="393"/>
  <c r="A15" i="393"/>
  <c r="A16" i="393"/>
  <c r="A17" i="393"/>
  <c r="A18" i="393"/>
  <c r="A19" i="393"/>
  <c r="A20" i="393"/>
  <c r="A21" i="393"/>
  <c r="A22" i="393"/>
  <c r="A23" i="393"/>
  <c r="A24" i="393"/>
  <c r="A25" i="393"/>
  <c r="A26" i="393"/>
  <c r="A27" i="393"/>
  <c r="A28" i="393"/>
  <c r="A29" i="393"/>
  <c r="A30" i="393"/>
  <c r="A31" i="393"/>
  <c r="A32" i="393"/>
  <c r="A33" i="393"/>
  <c r="A34" i="393"/>
  <c r="A35" i="393"/>
  <c r="A36" i="393"/>
  <c r="J14" i="393"/>
  <c r="F14" i="393"/>
  <c r="F15" i="393"/>
  <c r="F16" i="393"/>
  <c r="F17" i="393"/>
  <c r="F18" i="393"/>
  <c r="F19" i="393"/>
  <c r="F20" i="393"/>
  <c r="F21" i="393"/>
  <c r="F22" i="393"/>
  <c r="F23" i="393"/>
  <c r="F24" i="393"/>
  <c r="F25" i="393"/>
  <c r="F26" i="393"/>
  <c r="F27" i="393"/>
  <c r="F28" i="393"/>
  <c r="F29" i="393"/>
  <c r="F30" i="393"/>
  <c r="F31" i="393"/>
  <c r="F32" i="393"/>
  <c r="F33" i="393"/>
  <c r="F34" i="393"/>
  <c r="F35" i="393"/>
  <c r="F36" i="393"/>
  <c r="J13" i="393"/>
  <c r="N70" i="399"/>
  <c r="P70" i="399"/>
  <c r="P69" i="399"/>
  <c r="N67" i="397"/>
  <c r="N69" i="397"/>
  <c r="J64" i="397"/>
  <c r="I64" i="395"/>
  <c r="M82" i="395"/>
  <c r="N82" i="393"/>
  <c r="L82" i="393"/>
  <c r="M70" i="393"/>
  <c r="L63" i="389"/>
  <c r="M81" i="389"/>
  <c r="M63" i="389"/>
  <c r="N81" i="389"/>
  <c r="N82" i="389"/>
  <c r="L82" i="389"/>
  <c r="M82" i="389"/>
  <c r="M67" i="389"/>
  <c r="M69" i="389"/>
  <c r="M70" i="389"/>
  <c r="I64" i="389"/>
  <c r="N67" i="389"/>
  <c r="N69" i="389"/>
  <c r="N70" i="389"/>
  <c r="P70" i="389"/>
  <c r="P69" i="389"/>
  <c r="O66" i="389"/>
  <c r="J63" i="389"/>
  <c r="P66" i="389"/>
  <c r="J64" i="389"/>
  <c r="J60" i="389"/>
  <c r="F38" i="389"/>
  <c r="F39" i="389"/>
  <c r="F40" i="389"/>
  <c r="F41" i="389"/>
  <c r="F42" i="389"/>
  <c r="F43" i="389"/>
  <c r="F44" i="389"/>
  <c r="F45" i="389"/>
  <c r="F46" i="389"/>
  <c r="F47" i="389"/>
  <c r="F48" i="389"/>
  <c r="F49" i="389"/>
  <c r="F50" i="389"/>
  <c r="F51" i="389"/>
  <c r="F52" i="389"/>
  <c r="F53" i="389"/>
  <c r="F54" i="389"/>
  <c r="F55" i="389"/>
  <c r="F56" i="389"/>
  <c r="F57" i="389"/>
  <c r="F58" i="389"/>
  <c r="F59" i="389"/>
  <c r="F60" i="389"/>
  <c r="E60" i="389"/>
  <c r="A38" i="389"/>
  <c r="A39" i="389"/>
  <c r="A40" i="389"/>
  <c r="A41" i="389"/>
  <c r="A42" i="389"/>
  <c r="A43" i="389"/>
  <c r="A44" i="389"/>
  <c r="A45" i="389"/>
  <c r="A46" i="389"/>
  <c r="A47" i="389"/>
  <c r="A48" i="389"/>
  <c r="A49" i="389"/>
  <c r="A50" i="389"/>
  <c r="A51" i="389"/>
  <c r="A52" i="389"/>
  <c r="A53" i="389"/>
  <c r="A54" i="389"/>
  <c r="A55" i="389"/>
  <c r="A56" i="389"/>
  <c r="A57" i="389"/>
  <c r="A58" i="389"/>
  <c r="A59" i="389"/>
  <c r="A60" i="389"/>
  <c r="J59" i="389"/>
  <c r="E59" i="389"/>
  <c r="J58" i="389"/>
  <c r="E58" i="389"/>
  <c r="J57" i="389"/>
  <c r="E57" i="389"/>
  <c r="J56" i="389"/>
  <c r="E56" i="389"/>
  <c r="J55" i="389"/>
  <c r="E55" i="389"/>
  <c r="J54" i="389"/>
  <c r="E54" i="389"/>
  <c r="J53" i="389"/>
  <c r="E53" i="389"/>
  <c r="J52" i="389"/>
  <c r="E52" i="389"/>
  <c r="J51" i="389"/>
  <c r="E51" i="389"/>
  <c r="J50" i="389"/>
  <c r="E50" i="389"/>
  <c r="J49" i="389"/>
  <c r="E49" i="389"/>
  <c r="J48" i="389"/>
  <c r="E48" i="389"/>
  <c r="J47" i="389"/>
  <c r="E47" i="389"/>
  <c r="J46" i="389"/>
  <c r="E46" i="389"/>
  <c r="J45" i="389"/>
  <c r="E45" i="389"/>
  <c r="J44" i="389"/>
  <c r="E44" i="389"/>
  <c r="J43" i="389"/>
  <c r="E43" i="389"/>
  <c r="J42" i="389"/>
  <c r="E42" i="389"/>
  <c r="J41" i="389"/>
  <c r="E41" i="389"/>
  <c r="J40" i="389"/>
  <c r="E40" i="389"/>
  <c r="J39" i="389"/>
  <c r="E39" i="389"/>
  <c r="J38" i="389"/>
  <c r="E38" i="389"/>
  <c r="J37" i="389"/>
  <c r="E37" i="389"/>
  <c r="J36" i="389"/>
  <c r="F14" i="389"/>
  <c r="F15" i="389"/>
  <c r="F16" i="389"/>
  <c r="F17" i="389"/>
  <c r="F18" i="389"/>
  <c r="F19" i="389"/>
  <c r="F20" i="389"/>
  <c r="F21" i="389"/>
  <c r="F22" i="389"/>
  <c r="F23" i="389"/>
  <c r="F24" i="389"/>
  <c r="F25" i="389"/>
  <c r="F26" i="389"/>
  <c r="F27" i="389"/>
  <c r="F28" i="389"/>
  <c r="F29" i="389"/>
  <c r="F30" i="389"/>
  <c r="F31" i="389"/>
  <c r="F32" i="389"/>
  <c r="F33" i="389"/>
  <c r="F34" i="389"/>
  <c r="F35" i="389"/>
  <c r="F36" i="389"/>
  <c r="E36" i="389"/>
  <c r="A14" i="389"/>
  <c r="A15" i="389"/>
  <c r="A16" i="389"/>
  <c r="A17" i="389"/>
  <c r="A18" i="389"/>
  <c r="A19" i="389"/>
  <c r="A20" i="389"/>
  <c r="A21" i="389"/>
  <c r="A22" i="389"/>
  <c r="A23" i="389"/>
  <c r="A24" i="389"/>
  <c r="A25" i="389"/>
  <c r="A26" i="389"/>
  <c r="A27" i="389"/>
  <c r="A28" i="389"/>
  <c r="A29" i="389"/>
  <c r="A30" i="389"/>
  <c r="A31" i="389"/>
  <c r="A32" i="389"/>
  <c r="A33" i="389"/>
  <c r="A34" i="389"/>
  <c r="A35" i="389"/>
  <c r="A36" i="389"/>
  <c r="J35" i="389"/>
  <c r="E35" i="389"/>
  <c r="J34" i="389"/>
  <c r="E34" i="389"/>
  <c r="J33" i="389"/>
  <c r="E33" i="389"/>
  <c r="J32" i="389"/>
  <c r="E32" i="389"/>
  <c r="J31" i="389"/>
  <c r="E31" i="389"/>
  <c r="J30" i="389"/>
  <c r="E30" i="389"/>
  <c r="J29" i="389"/>
  <c r="E29" i="389"/>
  <c r="J28" i="389"/>
  <c r="E28" i="389"/>
  <c r="J27" i="389"/>
  <c r="E27" i="389"/>
  <c r="J26" i="389"/>
  <c r="E26" i="389"/>
  <c r="J25" i="389"/>
  <c r="E25" i="389"/>
  <c r="J24" i="389"/>
  <c r="E24" i="389"/>
  <c r="J23" i="389"/>
  <c r="E23" i="389"/>
  <c r="J22" i="389"/>
  <c r="E22" i="389"/>
  <c r="J21" i="389"/>
  <c r="E21" i="389"/>
  <c r="J20" i="389"/>
  <c r="E20" i="389"/>
  <c r="J19" i="389"/>
  <c r="E19" i="389"/>
  <c r="J18" i="389"/>
  <c r="E18" i="389"/>
  <c r="J17" i="389"/>
  <c r="E17" i="389"/>
  <c r="J16" i="389"/>
  <c r="E16" i="389"/>
  <c r="J13" i="389"/>
  <c r="J14" i="389"/>
  <c r="J15" i="389"/>
  <c r="E13" i="389"/>
  <c r="E14" i="389"/>
  <c r="E15" i="389"/>
  <c r="M81" i="387"/>
  <c r="M63" i="387"/>
  <c r="N81" i="387"/>
  <c r="N82" i="387"/>
  <c r="L82" i="387"/>
  <c r="M82" i="387"/>
  <c r="M67" i="387"/>
  <c r="M69" i="387"/>
  <c r="M70" i="387"/>
  <c r="I64" i="387"/>
  <c r="N67" i="387"/>
  <c r="N69" i="387"/>
  <c r="N70" i="387"/>
  <c r="P70" i="387"/>
  <c r="P69" i="387"/>
  <c r="O66" i="387"/>
  <c r="J63" i="387"/>
  <c r="P66" i="387"/>
  <c r="J64" i="387"/>
  <c r="J60" i="387"/>
  <c r="F38" i="387"/>
  <c r="F39" i="387"/>
  <c r="F40" i="387"/>
  <c r="F41" i="387"/>
  <c r="F42" i="387"/>
  <c r="F43" i="387"/>
  <c r="F44" i="387"/>
  <c r="F45" i="387"/>
  <c r="F46" i="387"/>
  <c r="F47" i="387"/>
  <c r="F48" i="387"/>
  <c r="F49" i="387"/>
  <c r="F50" i="387"/>
  <c r="F51" i="387"/>
  <c r="F52" i="387"/>
  <c r="F53" i="387"/>
  <c r="F54" i="387"/>
  <c r="F55" i="387"/>
  <c r="F56" i="387"/>
  <c r="F57" i="387"/>
  <c r="F58" i="387"/>
  <c r="F59" i="387"/>
  <c r="F60" i="387"/>
  <c r="E60" i="387"/>
  <c r="A38" i="387"/>
  <c r="A39" i="387"/>
  <c r="A40" i="387"/>
  <c r="A41" i="387"/>
  <c r="A42" i="387"/>
  <c r="A43" i="387"/>
  <c r="A44" i="387"/>
  <c r="A45" i="387"/>
  <c r="A46" i="387"/>
  <c r="A47" i="387"/>
  <c r="A48" i="387"/>
  <c r="A49" i="387"/>
  <c r="A50" i="387"/>
  <c r="A51" i="387"/>
  <c r="A52" i="387"/>
  <c r="A53" i="387"/>
  <c r="A54" i="387"/>
  <c r="A55" i="387"/>
  <c r="A56" i="387"/>
  <c r="A57" i="387"/>
  <c r="A58" i="387"/>
  <c r="A59" i="387"/>
  <c r="A60" i="387"/>
  <c r="J59" i="387"/>
  <c r="E59" i="387"/>
  <c r="J58" i="387"/>
  <c r="E58" i="387"/>
  <c r="J57" i="387"/>
  <c r="E57" i="387"/>
  <c r="J56" i="387"/>
  <c r="E56" i="387"/>
  <c r="J55" i="387"/>
  <c r="E55" i="387"/>
  <c r="J54" i="387"/>
  <c r="E54" i="387"/>
  <c r="J53" i="387"/>
  <c r="E53" i="387"/>
  <c r="J52" i="387"/>
  <c r="E52" i="387"/>
  <c r="J51" i="387"/>
  <c r="E51" i="387"/>
  <c r="J50" i="387"/>
  <c r="E50" i="387"/>
  <c r="J49" i="387"/>
  <c r="E49" i="387"/>
  <c r="J48" i="387"/>
  <c r="E48" i="387"/>
  <c r="J47" i="387"/>
  <c r="E47" i="387"/>
  <c r="J46" i="387"/>
  <c r="E46" i="387"/>
  <c r="J45" i="387"/>
  <c r="E45" i="387"/>
  <c r="J44" i="387"/>
  <c r="E44" i="387"/>
  <c r="J43" i="387"/>
  <c r="E43" i="387"/>
  <c r="J42" i="387"/>
  <c r="E42" i="387"/>
  <c r="J41" i="387"/>
  <c r="E41" i="387"/>
  <c r="J40" i="387"/>
  <c r="E40" i="387"/>
  <c r="J39" i="387"/>
  <c r="E39" i="387"/>
  <c r="J38" i="387"/>
  <c r="E38" i="387"/>
  <c r="J37" i="387"/>
  <c r="E37" i="387"/>
  <c r="J36" i="387"/>
  <c r="F14" i="387"/>
  <c r="F15" i="387"/>
  <c r="F16" i="387"/>
  <c r="F17" i="387"/>
  <c r="F18" i="387"/>
  <c r="F19" i="387"/>
  <c r="F20" i="387"/>
  <c r="F21" i="387"/>
  <c r="F22" i="387"/>
  <c r="F23" i="387"/>
  <c r="F24" i="387"/>
  <c r="F25" i="387"/>
  <c r="F26" i="387"/>
  <c r="F27" i="387"/>
  <c r="F28" i="387"/>
  <c r="F29" i="387"/>
  <c r="F30" i="387"/>
  <c r="F31" i="387"/>
  <c r="F32" i="387"/>
  <c r="F33" i="387"/>
  <c r="F34" i="387"/>
  <c r="F35" i="387"/>
  <c r="F36" i="387"/>
  <c r="E36" i="387"/>
  <c r="A14" i="387"/>
  <c r="A15" i="387"/>
  <c r="A16" i="387"/>
  <c r="A17" i="387"/>
  <c r="A18" i="387"/>
  <c r="A19" i="387"/>
  <c r="A20" i="387"/>
  <c r="A21" i="387"/>
  <c r="A22" i="387"/>
  <c r="A23" i="387"/>
  <c r="A24" i="387"/>
  <c r="A25" i="387"/>
  <c r="A26" i="387"/>
  <c r="A27" i="387"/>
  <c r="A28" i="387"/>
  <c r="A29" i="387"/>
  <c r="A30" i="387"/>
  <c r="A31" i="387"/>
  <c r="A32" i="387"/>
  <c r="A33" i="387"/>
  <c r="A34" i="387"/>
  <c r="A35" i="387"/>
  <c r="A36" i="387"/>
  <c r="J35" i="387"/>
  <c r="E35" i="387"/>
  <c r="J34" i="387"/>
  <c r="E34" i="387"/>
  <c r="J33" i="387"/>
  <c r="E33" i="387"/>
  <c r="J32" i="387"/>
  <c r="E32" i="387"/>
  <c r="J31" i="387"/>
  <c r="E31" i="387"/>
  <c r="J30" i="387"/>
  <c r="E30" i="387"/>
  <c r="J29" i="387"/>
  <c r="E29" i="387"/>
  <c r="J28" i="387"/>
  <c r="E28" i="387"/>
  <c r="J27" i="387"/>
  <c r="E27" i="387"/>
  <c r="J26" i="387"/>
  <c r="E26" i="387"/>
  <c r="J25" i="387"/>
  <c r="E25" i="387"/>
  <c r="J24" i="387"/>
  <c r="E24" i="387"/>
  <c r="J23" i="387"/>
  <c r="E23" i="387"/>
  <c r="J22" i="387"/>
  <c r="E22" i="387"/>
  <c r="J21" i="387"/>
  <c r="E21" i="387"/>
  <c r="J20" i="387"/>
  <c r="E20" i="387"/>
  <c r="J19" i="387"/>
  <c r="E19" i="387"/>
  <c r="J18" i="387"/>
  <c r="E18" i="387"/>
  <c r="J17" i="387"/>
  <c r="E17" i="387"/>
  <c r="J16" i="387"/>
  <c r="E16" i="387"/>
  <c r="J13" i="387"/>
  <c r="J14" i="387"/>
  <c r="J15" i="387"/>
  <c r="E13" i="387"/>
  <c r="E14" i="387"/>
  <c r="E15" i="387"/>
  <c r="M81" i="385"/>
  <c r="M63" i="385"/>
  <c r="N81" i="385"/>
  <c r="N82" i="385"/>
  <c r="L82" i="385"/>
  <c r="M82" i="385"/>
  <c r="M67" i="385"/>
  <c r="M69" i="385"/>
  <c r="M70" i="385"/>
  <c r="I64" i="385"/>
  <c r="N67" i="385"/>
  <c r="N69" i="385"/>
  <c r="N70" i="385"/>
  <c r="P70" i="385"/>
  <c r="P69" i="385"/>
  <c r="O66" i="385"/>
  <c r="J63" i="385"/>
  <c r="P66" i="385"/>
  <c r="J64" i="385"/>
  <c r="J60" i="385"/>
  <c r="F38" i="385"/>
  <c r="F39" i="385"/>
  <c r="F40" i="385"/>
  <c r="F41" i="385"/>
  <c r="F42" i="385"/>
  <c r="F43" i="385"/>
  <c r="F44" i="385"/>
  <c r="F45" i="385"/>
  <c r="F46" i="385"/>
  <c r="F47" i="385"/>
  <c r="F48" i="385"/>
  <c r="F49" i="385"/>
  <c r="F50" i="385"/>
  <c r="F51" i="385"/>
  <c r="F52" i="385"/>
  <c r="F53" i="385"/>
  <c r="F54" i="385"/>
  <c r="F55" i="385"/>
  <c r="F56" i="385"/>
  <c r="F57" i="385"/>
  <c r="F58" i="385"/>
  <c r="F59" i="385"/>
  <c r="F60" i="385"/>
  <c r="E60" i="385"/>
  <c r="A38" i="385"/>
  <c r="A39" i="385"/>
  <c r="A40" i="385"/>
  <c r="A41" i="385"/>
  <c r="A42" i="385"/>
  <c r="A43" i="385"/>
  <c r="A44" i="385"/>
  <c r="A45" i="385"/>
  <c r="A46" i="385"/>
  <c r="A47" i="385"/>
  <c r="A48" i="385"/>
  <c r="A49" i="385"/>
  <c r="A50" i="385"/>
  <c r="A51" i="385"/>
  <c r="A52" i="385"/>
  <c r="A53" i="385"/>
  <c r="A54" i="385"/>
  <c r="A55" i="385"/>
  <c r="A56" i="385"/>
  <c r="A57" i="385"/>
  <c r="A58" i="385"/>
  <c r="A59" i="385"/>
  <c r="A60" i="385"/>
  <c r="J59" i="385"/>
  <c r="E59" i="385"/>
  <c r="J58" i="385"/>
  <c r="E58" i="385"/>
  <c r="J57" i="385"/>
  <c r="E57" i="385"/>
  <c r="J56" i="385"/>
  <c r="E56" i="385"/>
  <c r="J55" i="385"/>
  <c r="E55" i="385"/>
  <c r="J54" i="385"/>
  <c r="E54" i="385"/>
  <c r="J53" i="385"/>
  <c r="E53" i="385"/>
  <c r="J52" i="385"/>
  <c r="E52" i="385"/>
  <c r="J51" i="385"/>
  <c r="E51" i="385"/>
  <c r="J50" i="385"/>
  <c r="E50" i="385"/>
  <c r="J49" i="385"/>
  <c r="E49" i="385"/>
  <c r="J48" i="385"/>
  <c r="E48" i="385"/>
  <c r="J47" i="385"/>
  <c r="E47" i="385"/>
  <c r="J46" i="385"/>
  <c r="E46" i="385"/>
  <c r="J45" i="385"/>
  <c r="E45" i="385"/>
  <c r="J44" i="385"/>
  <c r="E44" i="385"/>
  <c r="J43" i="385"/>
  <c r="E43" i="385"/>
  <c r="J42" i="385"/>
  <c r="E42" i="385"/>
  <c r="J41" i="385"/>
  <c r="E41" i="385"/>
  <c r="J40" i="385"/>
  <c r="E40" i="385"/>
  <c r="J39" i="385"/>
  <c r="E39" i="385"/>
  <c r="J38" i="385"/>
  <c r="E38" i="385"/>
  <c r="J37" i="385"/>
  <c r="E37" i="385"/>
  <c r="J36" i="385"/>
  <c r="F14" i="385"/>
  <c r="F15" i="385"/>
  <c r="F16" i="385"/>
  <c r="F17" i="385"/>
  <c r="F18" i="385"/>
  <c r="F19" i="385"/>
  <c r="F20" i="385"/>
  <c r="F21" i="385"/>
  <c r="F22" i="385"/>
  <c r="F23" i="385"/>
  <c r="F24" i="385"/>
  <c r="F25" i="385"/>
  <c r="F26" i="385"/>
  <c r="F27" i="385"/>
  <c r="F28" i="385"/>
  <c r="F29" i="385"/>
  <c r="F30" i="385"/>
  <c r="F31" i="385"/>
  <c r="F32" i="385"/>
  <c r="F33" i="385"/>
  <c r="F34" i="385"/>
  <c r="F35" i="385"/>
  <c r="F36" i="385"/>
  <c r="E36" i="385"/>
  <c r="A14" i="385"/>
  <c r="A15" i="385"/>
  <c r="A16" i="385"/>
  <c r="A17" i="385"/>
  <c r="A18" i="385"/>
  <c r="A19" i="385"/>
  <c r="A20" i="385"/>
  <c r="A21" i="385"/>
  <c r="A22" i="385"/>
  <c r="A23" i="385"/>
  <c r="A24" i="385"/>
  <c r="A25" i="385"/>
  <c r="A26" i="385"/>
  <c r="A27" i="385"/>
  <c r="A28" i="385"/>
  <c r="A29" i="385"/>
  <c r="A30" i="385"/>
  <c r="A31" i="385"/>
  <c r="A32" i="385"/>
  <c r="A33" i="385"/>
  <c r="A34" i="385"/>
  <c r="A35" i="385"/>
  <c r="A36" i="385"/>
  <c r="J35" i="385"/>
  <c r="E35" i="385"/>
  <c r="J34" i="385"/>
  <c r="E34" i="385"/>
  <c r="J33" i="385"/>
  <c r="E33" i="385"/>
  <c r="J32" i="385"/>
  <c r="E32" i="385"/>
  <c r="J31" i="385"/>
  <c r="E31" i="385"/>
  <c r="J30" i="385"/>
  <c r="E30" i="385"/>
  <c r="J29" i="385"/>
  <c r="E29" i="385"/>
  <c r="J28" i="385"/>
  <c r="E28" i="385"/>
  <c r="J27" i="385"/>
  <c r="E27" i="385"/>
  <c r="J26" i="385"/>
  <c r="E26" i="385"/>
  <c r="J25" i="385"/>
  <c r="E25" i="385"/>
  <c r="J24" i="385"/>
  <c r="E24" i="385"/>
  <c r="J23" i="385"/>
  <c r="E23" i="385"/>
  <c r="J22" i="385"/>
  <c r="E22" i="385"/>
  <c r="J21" i="385"/>
  <c r="E21" i="385"/>
  <c r="J20" i="385"/>
  <c r="E20" i="385"/>
  <c r="J19" i="385"/>
  <c r="E19" i="385"/>
  <c r="J18" i="385"/>
  <c r="E18" i="385"/>
  <c r="J17" i="385"/>
  <c r="E17" i="385"/>
  <c r="J16" i="385"/>
  <c r="E16" i="385"/>
  <c r="J13" i="385"/>
  <c r="J14" i="385"/>
  <c r="J15" i="385"/>
  <c r="E13" i="385"/>
  <c r="E14" i="385"/>
  <c r="E15" i="385"/>
  <c r="M67" i="383"/>
  <c r="M69" i="383"/>
  <c r="M81" i="383"/>
  <c r="O66" i="383"/>
  <c r="M63" i="383"/>
  <c r="N81" i="383"/>
  <c r="J63" i="383"/>
  <c r="J60" i="383"/>
  <c r="E60" i="383"/>
  <c r="J59" i="383"/>
  <c r="E59" i="383"/>
  <c r="J58" i="383"/>
  <c r="E58" i="383"/>
  <c r="J57" i="383"/>
  <c r="E57" i="383"/>
  <c r="J56" i="383"/>
  <c r="E56" i="383"/>
  <c r="J55" i="383"/>
  <c r="E55" i="383"/>
  <c r="J54" i="383"/>
  <c r="E54" i="383"/>
  <c r="J53" i="383"/>
  <c r="E53" i="383"/>
  <c r="J52" i="383"/>
  <c r="E52" i="383"/>
  <c r="J51" i="383"/>
  <c r="E51" i="383"/>
  <c r="J50" i="383"/>
  <c r="E50" i="383"/>
  <c r="J49" i="383"/>
  <c r="E49" i="383"/>
  <c r="J48" i="383"/>
  <c r="E48" i="383"/>
  <c r="J47" i="383"/>
  <c r="E47" i="383"/>
  <c r="J46" i="383"/>
  <c r="E46" i="383"/>
  <c r="J45" i="383"/>
  <c r="E45" i="383"/>
  <c r="J44" i="383"/>
  <c r="E44" i="383"/>
  <c r="J43" i="383"/>
  <c r="E43" i="383"/>
  <c r="J42" i="383"/>
  <c r="E42" i="383"/>
  <c r="J41" i="383"/>
  <c r="E41" i="383"/>
  <c r="J40" i="383"/>
  <c r="E40" i="383"/>
  <c r="J39" i="383"/>
  <c r="E39" i="383"/>
  <c r="J38" i="383"/>
  <c r="F38" i="383"/>
  <c r="F39" i="383"/>
  <c r="F40" i="383"/>
  <c r="F41" i="383"/>
  <c r="F42" i="383"/>
  <c r="F43" i="383"/>
  <c r="F44" i="383"/>
  <c r="F45" i="383"/>
  <c r="F46" i="383"/>
  <c r="F47" i="383"/>
  <c r="F48" i="383"/>
  <c r="F49" i="383"/>
  <c r="F50" i="383"/>
  <c r="F51" i="383"/>
  <c r="F52" i="383"/>
  <c r="F53" i="383"/>
  <c r="F54" i="383"/>
  <c r="F55" i="383"/>
  <c r="F56" i="383"/>
  <c r="F57" i="383"/>
  <c r="F58" i="383"/>
  <c r="F59" i="383"/>
  <c r="F60" i="383"/>
  <c r="E38" i="383"/>
  <c r="A38" i="383"/>
  <c r="A39" i="383"/>
  <c r="A40" i="383"/>
  <c r="A41" i="383"/>
  <c r="A42" i="383"/>
  <c r="A43" i="383"/>
  <c r="A44" i="383"/>
  <c r="A45" i="383"/>
  <c r="A46" i="383"/>
  <c r="A47" i="383"/>
  <c r="A48" i="383"/>
  <c r="A49" i="383"/>
  <c r="A50" i="383"/>
  <c r="A51" i="383"/>
  <c r="A52" i="383"/>
  <c r="A53" i="383"/>
  <c r="A54" i="383"/>
  <c r="A55" i="383"/>
  <c r="A56" i="383"/>
  <c r="A57" i="383"/>
  <c r="A58" i="383"/>
  <c r="A59" i="383"/>
  <c r="A60" i="383"/>
  <c r="J37" i="383"/>
  <c r="E37" i="383"/>
  <c r="J36" i="383"/>
  <c r="E36" i="383"/>
  <c r="J35" i="383"/>
  <c r="E35" i="383"/>
  <c r="J34" i="383"/>
  <c r="E34" i="383"/>
  <c r="J33" i="383"/>
  <c r="E33" i="383"/>
  <c r="J32" i="383"/>
  <c r="E32" i="383"/>
  <c r="J31" i="383"/>
  <c r="E31" i="383"/>
  <c r="J30" i="383"/>
  <c r="E30" i="383"/>
  <c r="J29" i="383"/>
  <c r="E29" i="383"/>
  <c r="J28" i="383"/>
  <c r="E28" i="383"/>
  <c r="J27" i="383"/>
  <c r="E27" i="383"/>
  <c r="J26" i="383"/>
  <c r="E26" i="383"/>
  <c r="J25" i="383"/>
  <c r="E25" i="383"/>
  <c r="J24" i="383"/>
  <c r="E24" i="383"/>
  <c r="J23" i="383"/>
  <c r="E23" i="383"/>
  <c r="J22" i="383"/>
  <c r="E22" i="383"/>
  <c r="J21" i="383"/>
  <c r="E21" i="383"/>
  <c r="J20" i="383"/>
  <c r="E20" i="383"/>
  <c r="J19" i="383"/>
  <c r="E19" i="383"/>
  <c r="J18" i="383"/>
  <c r="E18" i="383"/>
  <c r="J17" i="383"/>
  <c r="E17" i="383"/>
  <c r="J16" i="383"/>
  <c r="E16" i="383"/>
  <c r="J15" i="383"/>
  <c r="F14" i="383"/>
  <c r="F15" i="383"/>
  <c r="F16" i="383"/>
  <c r="F17" i="383"/>
  <c r="F18" i="383"/>
  <c r="F19" i="383"/>
  <c r="F20" i="383"/>
  <c r="F21" i="383"/>
  <c r="F22" i="383"/>
  <c r="F23" i="383"/>
  <c r="F24" i="383"/>
  <c r="F25" i="383"/>
  <c r="F26" i="383"/>
  <c r="F27" i="383"/>
  <c r="F28" i="383"/>
  <c r="F29" i="383"/>
  <c r="F30" i="383"/>
  <c r="F31" i="383"/>
  <c r="F32" i="383"/>
  <c r="F33" i="383"/>
  <c r="F34" i="383"/>
  <c r="F35" i="383"/>
  <c r="F36" i="383"/>
  <c r="E15" i="383"/>
  <c r="J14" i="383"/>
  <c r="E14" i="383"/>
  <c r="A14" i="383"/>
  <c r="A15" i="383"/>
  <c r="A16" i="383"/>
  <c r="A17" i="383"/>
  <c r="A18" i="383"/>
  <c r="A19" i="383"/>
  <c r="A20" i="383"/>
  <c r="A21" i="383"/>
  <c r="A22" i="383"/>
  <c r="A23" i="383"/>
  <c r="A24" i="383"/>
  <c r="A25" i="383"/>
  <c r="A26" i="383"/>
  <c r="A27" i="383"/>
  <c r="A28" i="383"/>
  <c r="A29" i="383"/>
  <c r="A30" i="383"/>
  <c r="A31" i="383"/>
  <c r="A32" i="383"/>
  <c r="A33" i="383"/>
  <c r="A34" i="383"/>
  <c r="A35" i="383"/>
  <c r="A36" i="383"/>
  <c r="J13" i="383"/>
  <c r="E13" i="383"/>
  <c r="P66" i="383"/>
  <c r="N82" i="383"/>
  <c r="L82" i="383"/>
  <c r="M70" i="383"/>
  <c r="L63" i="381"/>
  <c r="M63" i="381"/>
  <c r="M81" i="381"/>
  <c r="N81" i="381"/>
  <c r="M67" i="381"/>
  <c r="M69" i="381"/>
  <c r="M70" i="381"/>
  <c r="O66" i="381"/>
  <c r="J63" i="381"/>
  <c r="J60" i="381"/>
  <c r="E60" i="381"/>
  <c r="J59" i="381"/>
  <c r="E59" i="381"/>
  <c r="J58" i="381"/>
  <c r="E58" i="381"/>
  <c r="J57" i="381"/>
  <c r="E57" i="381"/>
  <c r="J56" i="381"/>
  <c r="E56" i="381"/>
  <c r="J55" i="381"/>
  <c r="E55" i="381"/>
  <c r="J54" i="381"/>
  <c r="E54" i="381"/>
  <c r="J53" i="381"/>
  <c r="E53" i="381"/>
  <c r="J52" i="381"/>
  <c r="E52" i="381"/>
  <c r="J51" i="381"/>
  <c r="E51" i="381"/>
  <c r="J50" i="381"/>
  <c r="E50" i="381"/>
  <c r="J49" i="381"/>
  <c r="E49" i="381"/>
  <c r="J48" i="381"/>
  <c r="E48" i="381"/>
  <c r="J47" i="381"/>
  <c r="E47" i="381"/>
  <c r="J46" i="381"/>
  <c r="E46" i="381"/>
  <c r="J45" i="381"/>
  <c r="E45" i="381"/>
  <c r="J44" i="381"/>
  <c r="E44" i="381"/>
  <c r="J43" i="381"/>
  <c r="E43" i="381"/>
  <c r="J42" i="381"/>
  <c r="E42" i="381"/>
  <c r="J41" i="381"/>
  <c r="E41" i="381"/>
  <c r="J40" i="381"/>
  <c r="E40" i="381"/>
  <c r="J39" i="381"/>
  <c r="E39" i="381"/>
  <c r="J38" i="381"/>
  <c r="F38" i="381"/>
  <c r="F39" i="381"/>
  <c r="F40" i="381"/>
  <c r="F41" i="381"/>
  <c r="F42" i="381"/>
  <c r="F43" i="381"/>
  <c r="F44" i="381"/>
  <c r="F45" i="381"/>
  <c r="F46" i="381"/>
  <c r="F47" i="381"/>
  <c r="F48" i="381"/>
  <c r="F49" i="381"/>
  <c r="F50" i="381"/>
  <c r="F51" i="381"/>
  <c r="F52" i="381"/>
  <c r="F53" i="381"/>
  <c r="F54" i="381"/>
  <c r="F55" i="381"/>
  <c r="F56" i="381"/>
  <c r="F57" i="381"/>
  <c r="F58" i="381"/>
  <c r="F59" i="381"/>
  <c r="F60" i="381"/>
  <c r="E38" i="381"/>
  <c r="A38" i="381"/>
  <c r="A39" i="381"/>
  <c r="A40" i="381"/>
  <c r="A41" i="381"/>
  <c r="A42" i="381"/>
  <c r="A43" i="381"/>
  <c r="A44" i="381"/>
  <c r="A45" i="381"/>
  <c r="A46" i="381"/>
  <c r="A47" i="381"/>
  <c r="A48" i="381"/>
  <c r="A49" i="381"/>
  <c r="A50" i="381"/>
  <c r="A51" i="381"/>
  <c r="A52" i="381"/>
  <c r="A53" i="381"/>
  <c r="A54" i="381"/>
  <c r="A55" i="381"/>
  <c r="A56" i="381"/>
  <c r="A57" i="381"/>
  <c r="A58" i="381"/>
  <c r="A59" i="381"/>
  <c r="A60" i="381"/>
  <c r="J37" i="381"/>
  <c r="E37" i="381"/>
  <c r="J36" i="381"/>
  <c r="E36" i="381"/>
  <c r="J35" i="381"/>
  <c r="E35" i="381"/>
  <c r="J34" i="381"/>
  <c r="E34" i="381"/>
  <c r="J33" i="381"/>
  <c r="E33" i="381"/>
  <c r="J32" i="381"/>
  <c r="E32" i="381"/>
  <c r="J31" i="381"/>
  <c r="E31" i="381"/>
  <c r="J30" i="381"/>
  <c r="E30" i="381"/>
  <c r="J29" i="381"/>
  <c r="E29" i="381"/>
  <c r="J28" i="381"/>
  <c r="E28" i="381"/>
  <c r="J27" i="381"/>
  <c r="E27" i="381"/>
  <c r="J26" i="381"/>
  <c r="E26" i="381"/>
  <c r="J25" i="381"/>
  <c r="E25" i="381"/>
  <c r="J24" i="381"/>
  <c r="E24" i="381"/>
  <c r="J23" i="381"/>
  <c r="E23" i="381"/>
  <c r="J22" i="381"/>
  <c r="E22" i="381"/>
  <c r="J21" i="381"/>
  <c r="E21" i="381"/>
  <c r="J20" i="381"/>
  <c r="E20" i="381"/>
  <c r="J19" i="381"/>
  <c r="E19" i="381"/>
  <c r="J18" i="381"/>
  <c r="E18" i="381"/>
  <c r="J17" i="381"/>
  <c r="E17" i="381"/>
  <c r="J16" i="381"/>
  <c r="F14" i="381"/>
  <c r="F15" i="381"/>
  <c r="F16" i="381"/>
  <c r="F17" i="381"/>
  <c r="F18" i="381"/>
  <c r="F19" i="381"/>
  <c r="F20" i="381"/>
  <c r="F21" i="381"/>
  <c r="F22" i="381"/>
  <c r="F23" i="381"/>
  <c r="F24" i="381"/>
  <c r="F25" i="381"/>
  <c r="F26" i="381"/>
  <c r="F27" i="381"/>
  <c r="F28" i="381"/>
  <c r="F29" i="381"/>
  <c r="F30" i="381"/>
  <c r="F31" i="381"/>
  <c r="F32" i="381"/>
  <c r="F33" i="381"/>
  <c r="F34" i="381"/>
  <c r="F35" i="381"/>
  <c r="F36" i="381"/>
  <c r="E16" i="381"/>
  <c r="J15" i="381"/>
  <c r="E15" i="381"/>
  <c r="J14" i="381"/>
  <c r="E14" i="381"/>
  <c r="A14" i="381"/>
  <c r="A15" i="381"/>
  <c r="A16" i="381"/>
  <c r="A17" i="381"/>
  <c r="A18" i="381"/>
  <c r="A19" i="381"/>
  <c r="A20" i="381"/>
  <c r="A21" i="381"/>
  <c r="A22" i="381"/>
  <c r="A23" i="381"/>
  <c r="A24" i="381"/>
  <c r="A25" i="381"/>
  <c r="A26" i="381"/>
  <c r="A27" i="381"/>
  <c r="A28" i="381"/>
  <c r="A29" i="381"/>
  <c r="A30" i="381"/>
  <c r="A31" i="381"/>
  <c r="A32" i="381"/>
  <c r="A33" i="381"/>
  <c r="A34" i="381"/>
  <c r="A35" i="381"/>
  <c r="A36" i="381"/>
  <c r="J13" i="381"/>
  <c r="E13" i="381"/>
  <c r="I64" i="383"/>
  <c r="M82" i="383"/>
  <c r="P66" i="381"/>
  <c r="N82" i="381"/>
  <c r="L82" i="381"/>
  <c r="L63" i="379"/>
  <c r="N67" i="383"/>
  <c r="N69" i="383"/>
  <c r="J64" i="383"/>
  <c r="I64" i="381"/>
  <c r="M82" i="381"/>
  <c r="M67" i="378"/>
  <c r="M67" i="379"/>
  <c r="M69" i="379"/>
  <c r="M81" i="379"/>
  <c r="O66" i="379"/>
  <c r="M63" i="379"/>
  <c r="N81" i="379"/>
  <c r="J63" i="379"/>
  <c r="J60" i="379"/>
  <c r="E60" i="379"/>
  <c r="J59" i="379"/>
  <c r="E59" i="379"/>
  <c r="J58" i="379"/>
  <c r="E58" i="379"/>
  <c r="J57" i="379"/>
  <c r="E57" i="379"/>
  <c r="J56" i="379"/>
  <c r="E56" i="379"/>
  <c r="J55" i="379"/>
  <c r="E55" i="379"/>
  <c r="J54" i="379"/>
  <c r="E54" i="379"/>
  <c r="J53" i="379"/>
  <c r="E53" i="379"/>
  <c r="J52" i="379"/>
  <c r="E52" i="379"/>
  <c r="J51" i="379"/>
  <c r="E51" i="379"/>
  <c r="J50" i="379"/>
  <c r="E50" i="379"/>
  <c r="J49" i="379"/>
  <c r="E49" i="379"/>
  <c r="J48" i="379"/>
  <c r="E48" i="379"/>
  <c r="J47" i="379"/>
  <c r="E47" i="379"/>
  <c r="J46" i="379"/>
  <c r="E46" i="379"/>
  <c r="J45" i="379"/>
  <c r="E45" i="379"/>
  <c r="J44" i="379"/>
  <c r="E44" i="379"/>
  <c r="J43" i="379"/>
  <c r="E43" i="379"/>
  <c r="J42" i="379"/>
  <c r="E42" i="379"/>
  <c r="J41" i="379"/>
  <c r="E41" i="379"/>
  <c r="J40" i="379"/>
  <c r="E40" i="379"/>
  <c r="J39" i="379"/>
  <c r="E39" i="379"/>
  <c r="J38" i="379"/>
  <c r="F38" i="379"/>
  <c r="F39" i="379"/>
  <c r="F40" i="379"/>
  <c r="F41" i="379"/>
  <c r="F42" i="379"/>
  <c r="F43" i="379"/>
  <c r="F44" i="379"/>
  <c r="F45" i="379"/>
  <c r="F46" i="379"/>
  <c r="F47" i="379"/>
  <c r="F48" i="379"/>
  <c r="F49" i="379"/>
  <c r="F50" i="379"/>
  <c r="F51" i="379"/>
  <c r="F52" i="379"/>
  <c r="F53" i="379"/>
  <c r="F54" i="379"/>
  <c r="F55" i="379"/>
  <c r="F56" i="379"/>
  <c r="F57" i="379"/>
  <c r="F58" i="379"/>
  <c r="F59" i="379"/>
  <c r="F60" i="379"/>
  <c r="E38" i="379"/>
  <c r="A38" i="379"/>
  <c r="A39" i="379"/>
  <c r="A40" i="379"/>
  <c r="A41" i="379"/>
  <c r="A42" i="379"/>
  <c r="A43" i="379"/>
  <c r="A44" i="379"/>
  <c r="A45" i="379"/>
  <c r="A46" i="379"/>
  <c r="A47" i="379"/>
  <c r="A48" i="379"/>
  <c r="A49" i="379"/>
  <c r="A50" i="379"/>
  <c r="A51" i="379"/>
  <c r="A52" i="379"/>
  <c r="A53" i="379"/>
  <c r="A54" i="379"/>
  <c r="A55" i="379"/>
  <c r="A56" i="379"/>
  <c r="A57" i="379"/>
  <c r="A58" i="379"/>
  <c r="A59" i="379"/>
  <c r="A60" i="379"/>
  <c r="J37" i="379"/>
  <c r="E37" i="379"/>
  <c r="J36" i="379"/>
  <c r="E36" i="379"/>
  <c r="J35" i="379"/>
  <c r="E35" i="379"/>
  <c r="J34" i="379"/>
  <c r="E34" i="379"/>
  <c r="J33" i="379"/>
  <c r="E33" i="379"/>
  <c r="J32" i="379"/>
  <c r="E32" i="379"/>
  <c r="J31" i="379"/>
  <c r="E31" i="379"/>
  <c r="J30" i="379"/>
  <c r="E30" i="379"/>
  <c r="J29" i="379"/>
  <c r="E29" i="379"/>
  <c r="J28" i="379"/>
  <c r="E28" i="379"/>
  <c r="J27" i="379"/>
  <c r="E27" i="379"/>
  <c r="J26" i="379"/>
  <c r="E26" i="379"/>
  <c r="J25" i="379"/>
  <c r="E25" i="379"/>
  <c r="J24" i="379"/>
  <c r="E24" i="379"/>
  <c r="J23" i="379"/>
  <c r="E23" i="379"/>
  <c r="J22" i="379"/>
  <c r="E22" i="379"/>
  <c r="J21" i="379"/>
  <c r="E21" i="379"/>
  <c r="J20" i="379"/>
  <c r="E20" i="379"/>
  <c r="J19" i="379"/>
  <c r="E19" i="379"/>
  <c r="J18" i="379"/>
  <c r="E18" i="379"/>
  <c r="J17" i="379"/>
  <c r="E17" i="379"/>
  <c r="J16" i="379"/>
  <c r="E16" i="379"/>
  <c r="J15" i="379"/>
  <c r="E15" i="379"/>
  <c r="E13" i="379"/>
  <c r="E14" i="379"/>
  <c r="A14" i="379"/>
  <c r="A15" i="379"/>
  <c r="A16" i="379"/>
  <c r="A17" i="379"/>
  <c r="A18" i="379"/>
  <c r="A19" i="379"/>
  <c r="A20" i="379"/>
  <c r="A21" i="379"/>
  <c r="A22" i="379"/>
  <c r="A23" i="379"/>
  <c r="A24" i="379"/>
  <c r="A25" i="379"/>
  <c r="A26" i="379"/>
  <c r="A27" i="379"/>
  <c r="A28" i="379"/>
  <c r="A29" i="379"/>
  <c r="A30" i="379"/>
  <c r="A31" i="379"/>
  <c r="A32" i="379"/>
  <c r="A33" i="379"/>
  <c r="A34" i="379"/>
  <c r="A35" i="379"/>
  <c r="A36" i="379"/>
  <c r="J14" i="379"/>
  <c r="F14" i="379"/>
  <c r="F15" i="379"/>
  <c r="F16" i="379"/>
  <c r="F17" i="379"/>
  <c r="F18" i="379"/>
  <c r="F19" i="379"/>
  <c r="F20" i="379"/>
  <c r="F21" i="379"/>
  <c r="F22" i="379"/>
  <c r="F23" i="379"/>
  <c r="F24" i="379"/>
  <c r="F25" i="379"/>
  <c r="F26" i="379"/>
  <c r="F27" i="379"/>
  <c r="F28" i="379"/>
  <c r="F29" i="379"/>
  <c r="F30" i="379"/>
  <c r="F31" i="379"/>
  <c r="F32" i="379"/>
  <c r="F33" i="379"/>
  <c r="F34" i="379"/>
  <c r="F35" i="379"/>
  <c r="F36" i="379"/>
  <c r="J13" i="379"/>
  <c r="N70" i="383"/>
  <c r="P70" i="383"/>
  <c r="P69" i="383"/>
  <c r="J64" i="381"/>
  <c r="N67" i="381"/>
  <c r="N69" i="381"/>
  <c r="P66" i="379"/>
  <c r="N82" i="379"/>
  <c r="L82" i="379"/>
  <c r="M70" i="379"/>
  <c r="M81" i="378"/>
  <c r="L63" i="378"/>
  <c r="M63" i="378"/>
  <c r="N81" i="378"/>
  <c r="L82" i="378"/>
  <c r="I64" i="378"/>
  <c r="N67" i="378"/>
  <c r="N69" i="378"/>
  <c r="N70" i="378"/>
  <c r="M69" i="378"/>
  <c r="O66" i="378"/>
  <c r="J64" i="378"/>
  <c r="J63" i="378"/>
  <c r="J60" i="378"/>
  <c r="E60" i="378"/>
  <c r="J59" i="378"/>
  <c r="E59" i="378"/>
  <c r="J58" i="378"/>
  <c r="E58" i="378"/>
  <c r="J57" i="378"/>
  <c r="E57" i="378"/>
  <c r="J56" i="378"/>
  <c r="E56" i="378"/>
  <c r="J55" i="378"/>
  <c r="E55" i="378"/>
  <c r="J54" i="378"/>
  <c r="E54" i="378"/>
  <c r="J53" i="378"/>
  <c r="E53" i="378"/>
  <c r="J52" i="378"/>
  <c r="E52" i="378"/>
  <c r="J51" i="378"/>
  <c r="E51" i="378"/>
  <c r="J50" i="378"/>
  <c r="E50" i="378"/>
  <c r="J49" i="378"/>
  <c r="E49" i="378"/>
  <c r="J48" i="378"/>
  <c r="E48" i="378"/>
  <c r="J47" i="378"/>
  <c r="E47" i="378"/>
  <c r="J46" i="378"/>
  <c r="E46" i="378"/>
  <c r="J45" i="378"/>
  <c r="E45" i="378"/>
  <c r="J44" i="378"/>
  <c r="E44" i="378"/>
  <c r="J43" i="378"/>
  <c r="E43" i="378"/>
  <c r="J42" i="378"/>
  <c r="E42" i="378"/>
  <c r="J41" i="378"/>
  <c r="E41" i="378"/>
  <c r="J40" i="378"/>
  <c r="E40" i="378"/>
  <c r="J39" i="378"/>
  <c r="E39" i="378"/>
  <c r="J38" i="378"/>
  <c r="F38" i="378"/>
  <c r="F39" i="378"/>
  <c r="F40" i="378"/>
  <c r="F41" i="378"/>
  <c r="F42" i="378"/>
  <c r="F43" i="378"/>
  <c r="F44" i="378"/>
  <c r="F45" i="378"/>
  <c r="F46" i="378"/>
  <c r="F47" i="378"/>
  <c r="F48" i="378"/>
  <c r="F49" i="378"/>
  <c r="F50" i="378"/>
  <c r="F51" i="378"/>
  <c r="F52" i="378"/>
  <c r="F53" i="378"/>
  <c r="F54" i="378"/>
  <c r="F55" i="378"/>
  <c r="F56" i="378"/>
  <c r="F57" i="378"/>
  <c r="F58" i="378"/>
  <c r="F59" i="378"/>
  <c r="F60" i="378"/>
  <c r="E38" i="378"/>
  <c r="A38" i="378"/>
  <c r="A39" i="378"/>
  <c r="A40" i="378"/>
  <c r="A41" i="378"/>
  <c r="A42" i="378"/>
  <c r="A43" i="378"/>
  <c r="A44" i="378"/>
  <c r="A45" i="378"/>
  <c r="A46" i="378"/>
  <c r="A47" i="378"/>
  <c r="A48" i="378"/>
  <c r="A49" i="378"/>
  <c r="A50" i="378"/>
  <c r="A51" i="378"/>
  <c r="A52" i="378"/>
  <c r="A53" i="378"/>
  <c r="A54" i="378"/>
  <c r="A55" i="378"/>
  <c r="A56" i="378"/>
  <c r="A57" i="378"/>
  <c r="A58" i="378"/>
  <c r="A59" i="378"/>
  <c r="A60" i="378"/>
  <c r="J37" i="378"/>
  <c r="E37" i="378"/>
  <c r="J36" i="378"/>
  <c r="E36" i="378"/>
  <c r="J35" i="378"/>
  <c r="E35" i="378"/>
  <c r="J34" i="378"/>
  <c r="E34" i="378"/>
  <c r="J33" i="378"/>
  <c r="E33" i="378"/>
  <c r="J32" i="378"/>
  <c r="E32" i="378"/>
  <c r="J31" i="378"/>
  <c r="E31" i="378"/>
  <c r="J30" i="378"/>
  <c r="E30" i="378"/>
  <c r="J29" i="378"/>
  <c r="E29" i="378"/>
  <c r="J28" i="378"/>
  <c r="E28" i="378"/>
  <c r="J27" i="378"/>
  <c r="E27" i="378"/>
  <c r="J26" i="378"/>
  <c r="E26" i="378"/>
  <c r="J25" i="378"/>
  <c r="E25" i="378"/>
  <c r="J24" i="378"/>
  <c r="E24" i="378"/>
  <c r="J23" i="378"/>
  <c r="E23" i="378"/>
  <c r="J22" i="378"/>
  <c r="E22" i="378"/>
  <c r="J21" i="378"/>
  <c r="E21" i="378"/>
  <c r="J20" i="378"/>
  <c r="E20" i="378"/>
  <c r="J19" i="378"/>
  <c r="E19" i="378"/>
  <c r="J18" i="378"/>
  <c r="E18" i="378"/>
  <c r="J17" i="378"/>
  <c r="E17" i="378"/>
  <c r="J16" i="378"/>
  <c r="E16" i="378"/>
  <c r="J15" i="378"/>
  <c r="F14" i="378"/>
  <c r="F15" i="378"/>
  <c r="F16" i="378"/>
  <c r="F17" i="378"/>
  <c r="F18" i="378"/>
  <c r="F19" i="378"/>
  <c r="F20" i="378"/>
  <c r="F21" i="378"/>
  <c r="F22" i="378"/>
  <c r="F23" i="378"/>
  <c r="F24" i="378"/>
  <c r="F25" i="378"/>
  <c r="F26" i="378"/>
  <c r="F27" i="378"/>
  <c r="F28" i="378"/>
  <c r="F29" i="378"/>
  <c r="F30" i="378"/>
  <c r="F31" i="378"/>
  <c r="F32" i="378"/>
  <c r="F33" i="378"/>
  <c r="F34" i="378"/>
  <c r="F35" i="378"/>
  <c r="F36" i="378"/>
  <c r="E15" i="378"/>
  <c r="J14" i="378"/>
  <c r="E14" i="378"/>
  <c r="A14" i="378"/>
  <c r="A15" i="378"/>
  <c r="A16" i="378"/>
  <c r="A17" i="378"/>
  <c r="A18" i="378"/>
  <c r="A19" i="378"/>
  <c r="A20" i="378"/>
  <c r="A21" i="378"/>
  <c r="A22" i="378"/>
  <c r="A23" i="378"/>
  <c r="A24" i="378"/>
  <c r="A25" i="378"/>
  <c r="A26" i="378"/>
  <c r="A27" i="378"/>
  <c r="A28" i="378"/>
  <c r="A29" i="378"/>
  <c r="A30" i="378"/>
  <c r="A31" i="378"/>
  <c r="A32" i="378"/>
  <c r="A33" i="378"/>
  <c r="A34" i="378"/>
  <c r="A35" i="378"/>
  <c r="A36" i="378"/>
  <c r="J13" i="378"/>
  <c r="E13" i="378"/>
  <c r="N70" i="381"/>
  <c r="P70" i="381"/>
  <c r="P69" i="381"/>
  <c r="I64" i="379"/>
  <c r="M82" i="379"/>
  <c r="N82" i="378"/>
  <c r="P66" i="378"/>
  <c r="P69" i="378"/>
  <c r="M82" i="378"/>
  <c r="M70" i="378"/>
  <c r="P70" i="378"/>
  <c r="N67" i="375"/>
  <c r="N69" i="375"/>
  <c r="M67" i="375"/>
  <c r="M69" i="375"/>
  <c r="O66" i="375"/>
  <c r="J63" i="375"/>
  <c r="P66" i="375"/>
  <c r="M70" i="375"/>
  <c r="N70" i="375"/>
  <c r="P70" i="375"/>
  <c r="P69" i="375"/>
  <c r="M63" i="375"/>
  <c r="M81" i="375"/>
  <c r="N81" i="375"/>
  <c r="N82" i="375"/>
  <c r="J64" i="375"/>
  <c r="J60" i="375"/>
  <c r="E60" i="375"/>
  <c r="J59" i="375"/>
  <c r="E59" i="375"/>
  <c r="J58" i="375"/>
  <c r="E58" i="375"/>
  <c r="J57" i="375"/>
  <c r="E57" i="375"/>
  <c r="J56" i="375"/>
  <c r="E56" i="375"/>
  <c r="J55" i="375"/>
  <c r="E55" i="375"/>
  <c r="J54" i="375"/>
  <c r="E54" i="375"/>
  <c r="J53" i="375"/>
  <c r="E53" i="375"/>
  <c r="J52" i="375"/>
  <c r="E52" i="375"/>
  <c r="J51" i="375"/>
  <c r="E51" i="375"/>
  <c r="J50" i="375"/>
  <c r="E50" i="375"/>
  <c r="J49" i="375"/>
  <c r="E49" i="375"/>
  <c r="J48" i="375"/>
  <c r="E48" i="375"/>
  <c r="J47" i="375"/>
  <c r="E47" i="375"/>
  <c r="J46" i="375"/>
  <c r="E46" i="375"/>
  <c r="J45" i="375"/>
  <c r="E45" i="375"/>
  <c r="J44" i="375"/>
  <c r="E44" i="375"/>
  <c r="J43" i="375"/>
  <c r="E43" i="375"/>
  <c r="J42" i="375"/>
  <c r="E42" i="375"/>
  <c r="J41" i="375"/>
  <c r="E41" i="375"/>
  <c r="J40" i="375"/>
  <c r="E40" i="375"/>
  <c r="J39" i="375"/>
  <c r="E39" i="375"/>
  <c r="J38" i="375"/>
  <c r="F38" i="375"/>
  <c r="F39" i="375"/>
  <c r="F40" i="375"/>
  <c r="F41" i="375"/>
  <c r="F42" i="375"/>
  <c r="F43" i="375"/>
  <c r="F44" i="375"/>
  <c r="F45" i="375"/>
  <c r="F46" i="375"/>
  <c r="F47" i="375"/>
  <c r="F48" i="375"/>
  <c r="F49" i="375"/>
  <c r="F50" i="375"/>
  <c r="F51" i="375"/>
  <c r="F52" i="375"/>
  <c r="F53" i="375"/>
  <c r="F54" i="375"/>
  <c r="F55" i="375"/>
  <c r="F56" i="375"/>
  <c r="F57" i="375"/>
  <c r="F58" i="375"/>
  <c r="F59" i="375"/>
  <c r="F60" i="375"/>
  <c r="E38" i="375"/>
  <c r="A38" i="375"/>
  <c r="A39" i="375"/>
  <c r="A40" i="375"/>
  <c r="A41" i="375"/>
  <c r="A42" i="375"/>
  <c r="A43" i="375"/>
  <c r="A44" i="375"/>
  <c r="A45" i="375"/>
  <c r="A46" i="375"/>
  <c r="A47" i="375"/>
  <c r="A48" i="375"/>
  <c r="A49" i="375"/>
  <c r="A50" i="375"/>
  <c r="A51" i="375"/>
  <c r="A52" i="375"/>
  <c r="A53" i="375"/>
  <c r="A54" i="375"/>
  <c r="A55" i="375"/>
  <c r="A56" i="375"/>
  <c r="A57" i="375"/>
  <c r="A58" i="375"/>
  <c r="A59" i="375"/>
  <c r="A60" i="375"/>
  <c r="J37" i="375"/>
  <c r="E37" i="375"/>
  <c r="J36" i="375"/>
  <c r="E36" i="375"/>
  <c r="J35" i="375"/>
  <c r="E35" i="375"/>
  <c r="J34" i="375"/>
  <c r="E34" i="375"/>
  <c r="J33" i="375"/>
  <c r="E33" i="375"/>
  <c r="J32" i="375"/>
  <c r="E32" i="375"/>
  <c r="J31" i="375"/>
  <c r="E31" i="375"/>
  <c r="J30" i="375"/>
  <c r="E30" i="375"/>
  <c r="J29" i="375"/>
  <c r="E29" i="375"/>
  <c r="J28" i="375"/>
  <c r="E28" i="375"/>
  <c r="J27" i="375"/>
  <c r="E27" i="375"/>
  <c r="J26" i="375"/>
  <c r="E26" i="375"/>
  <c r="J25" i="375"/>
  <c r="E25" i="375"/>
  <c r="J24" i="375"/>
  <c r="E24" i="375"/>
  <c r="J23" i="375"/>
  <c r="E23" i="375"/>
  <c r="J22" i="375"/>
  <c r="E22" i="375"/>
  <c r="J21" i="375"/>
  <c r="E21" i="375"/>
  <c r="J20" i="375"/>
  <c r="E20" i="375"/>
  <c r="J19" i="375"/>
  <c r="E19" i="375"/>
  <c r="J18" i="375"/>
  <c r="E18" i="375"/>
  <c r="J17" i="375"/>
  <c r="E17" i="375"/>
  <c r="J16" i="375"/>
  <c r="E16" i="375"/>
  <c r="J15" i="375"/>
  <c r="F14" i="375"/>
  <c r="F15" i="375"/>
  <c r="F16" i="375"/>
  <c r="F17" i="375"/>
  <c r="F18" i="375"/>
  <c r="F19" i="375"/>
  <c r="F20" i="375"/>
  <c r="F21" i="375"/>
  <c r="F22" i="375"/>
  <c r="F23" i="375"/>
  <c r="F24" i="375"/>
  <c r="F25" i="375"/>
  <c r="F26" i="375"/>
  <c r="F27" i="375"/>
  <c r="F28" i="375"/>
  <c r="F29" i="375"/>
  <c r="F30" i="375"/>
  <c r="F31" i="375"/>
  <c r="F32" i="375"/>
  <c r="F33" i="375"/>
  <c r="F34" i="375"/>
  <c r="F35" i="375"/>
  <c r="F36" i="375"/>
  <c r="E15" i="375"/>
  <c r="J14" i="375"/>
  <c r="E14" i="375"/>
  <c r="A14" i="375"/>
  <c r="A15" i="375"/>
  <c r="A16" i="375"/>
  <c r="A17" i="375"/>
  <c r="A18" i="375"/>
  <c r="A19" i="375"/>
  <c r="A20" i="375"/>
  <c r="A21" i="375"/>
  <c r="A22" i="375"/>
  <c r="A23" i="375"/>
  <c r="A24" i="375"/>
  <c r="A25" i="375"/>
  <c r="A26" i="375"/>
  <c r="A27" i="375"/>
  <c r="A28" i="375"/>
  <c r="A29" i="375"/>
  <c r="A30" i="375"/>
  <c r="A31" i="375"/>
  <c r="A32" i="375"/>
  <c r="A33" i="375"/>
  <c r="A34" i="375"/>
  <c r="A35" i="375"/>
  <c r="A36" i="375"/>
  <c r="J13" i="375"/>
  <c r="E13" i="375"/>
  <c r="N67" i="379"/>
  <c r="N69" i="379"/>
  <c r="J64" i="379"/>
  <c r="L82" i="375"/>
  <c r="M82" i="375"/>
  <c r="N70" i="379"/>
  <c r="P70" i="379"/>
  <c r="P69" i="379"/>
  <c r="N70" i="397"/>
  <c r="P70" i="397"/>
  <c r="P69" i="397"/>
  <c r="J64" i="395"/>
  <c r="N67" i="395"/>
  <c r="N69" i="395"/>
  <c r="I64" i="393"/>
  <c r="M82" i="393"/>
  <c r="N70" i="395"/>
  <c r="P70" i="395"/>
  <c r="P69" i="395"/>
  <c r="N67" i="393"/>
  <c r="N69" i="393"/>
  <c r="J64" i="393"/>
  <c r="N70" i="393"/>
  <c r="P70" i="393"/>
  <c r="P69" i="393"/>
  <c r="N67" i="423"/>
  <c r="N69" i="423"/>
  <c r="J64" i="423"/>
  <c r="M82" i="422"/>
  <c r="I64" i="422"/>
  <c r="N70" i="423"/>
  <c r="P70" i="423"/>
  <c r="P69" i="423"/>
  <c r="N67" i="422"/>
  <c r="N69" i="422"/>
  <c r="J64" i="422"/>
  <c r="N70" i="422"/>
  <c r="P70" i="422"/>
  <c r="P69" i="422"/>
  <c r="N69" i="429"/>
  <c r="J64" i="429"/>
  <c r="M82" i="426"/>
  <c r="I64" i="426"/>
  <c r="N70" i="429"/>
  <c r="P70" i="429"/>
  <c r="P69" i="429"/>
  <c r="N67" i="426"/>
  <c r="N69" i="426"/>
  <c r="J64" i="426"/>
  <c r="N70" i="426"/>
  <c r="P70" i="426"/>
  <c r="P69" i="426"/>
  <c r="I64" i="435" l="1"/>
  <c r="M82" i="435"/>
  <c r="N82" i="433"/>
  <c r="L82" i="433"/>
  <c r="N67" i="435" l="1"/>
  <c r="N69" i="435" s="1"/>
  <c r="J64" i="435"/>
  <c r="I64" i="433"/>
  <c r="M82" i="433"/>
  <c r="N70" i="435" l="1"/>
  <c r="P70" i="435" s="1"/>
  <c r="P69" i="435"/>
  <c r="N67" i="433"/>
  <c r="N69" i="433" s="1"/>
  <c r="J64" i="433"/>
  <c r="N70" i="433" l="1"/>
  <c r="P70" i="433" s="1"/>
  <c r="P69" i="433"/>
</calcChain>
</file>

<file path=xl/sharedStrings.xml><?xml version="1.0" encoding="utf-8"?>
<sst xmlns="http://schemas.openxmlformats.org/spreadsheetml/2006/main" count="5172" uniqueCount="296">
  <si>
    <t xml:space="preserve">                TELANGANA STATE POWER GENERATION CORPORATION Ltd.                           </t>
  </si>
  <si>
    <t>Reserve shutdown</t>
  </si>
  <si>
    <t>KOTHAGUDEM THERMAL POWER STATION - STAGE V, PALONCHA</t>
  </si>
  <si>
    <t>Load reduction/Unit Interruption</t>
  </si>
  <si>
    <t>DECLARATION OF AVAILABILITY BY GENERATORS</t>
  </si>
  <si>
    <t>To</t>
  </si>
  <si>
    <t>Chief Engineer (SLDC), TSTransco, Hyderabad.</t>
  </si>
  <si>
    <t>Name of Power Station along with contact details including e-mail ID</t>
  </si>
  <si>
    <t>Chief Engineer,Operation &amp; Maintenance,KTPS V &amp;VI stages,Ph: 9490610705, Off: Ph: 08744-255275, off: FAX: 08744-255272, E-Mail: ce.ktps5@tsgenco.co.in,ktps5.deep@tsgenco.co.in</t>
  </si>
  <si>
    <t>Installed capacity</t>
  </si>
  <si>
    <t>2 X 250  MW</t>
  </si>
  <si>
    <t>Message No.</t>
  </si>
  <si>
    <t>KTPS-V/R0</t>
  </si>
  <si>
    <t>Date &amp; Time of Declaration</t>
  </si>
  <si>
    <t>Details of Previous Declaration</t>
  </si>
  <si>
    <t>Block No.</t>
  </si>
  <si>
    <t>Time</t>
  </si>
  <si>
    <t>U9</t>
  </si>
  <si>
    <t>U10</t>
  </si>
  <si>
    <t xml:space="preserve">Declared Availability Ex-Bus (MW) </t>
  </si>
  <si>
    <t>00:00-00:15</t>
  </si>
  <si>
    <t>12:00-12:15</t>
  </si>
  <si>
    <t>00:15-00:30</t>
  </si>
  <si>
    <t>12:15-12:30</t>
  </si>
  <si>
    <t>00:30-00:45</t>
  </si>
  <si>
    <t>12:30-12:45</t>
  </si>
  <si>
    <t>00:45-01:00</t>
  </si>
  <si>
    <t>12:45-13:00</t>
  </si>
  <si>
    <t>01:00-01:15</t>
  </si>
  <si>
    <t>13:00-13:15</t>
  </si>
  <si>
    <t>01:15-01:30</t>
  </si>
  <si>
    <t>13:15-13:30</t>
  </si>
  <si>
    <t>01:30-01:45</t>
  </si>
  <si>
    <t>13:30-13:45</t>
  </si>
  <si>
    <t>01:45-02:00</t>
  </si>
  <si>
    <t>13:45-14:00</t>
  </si>
  <si>
    <t>02:00-02:15</t>
  </si>
  <si>
    <t>14:00-14:15</t>
  </si>
  <si>
    <t>02:15-02:30</t>
  </si>
  <si>
    <t>14:15-14:30</t>
  </si>
  <si>
    <t>02:30-02:45</t>
  </si>
  <si>
    <t>14:30-14:45</t>
  </si>
  <si>
    <t>02:45-03:00</t>
  </si>
  <si>
    <t>14:45-15:00</t>
  </si>
  <si>
    <t>03:00-03:15</t>
  </si>
  <si>
    <t>15:00-15:15</t>
  </si>
  <si>
    <t>03:15-03:30</t>
  </si>
  <si>
    <t>15:15-15:30</t>
  </si>
  <si>
    <t>03:30-03:45</t>
  </si>
  <si>
    <t>15:30-15:45</t>
  </si>
  <si>
    <t>03:45-04:00</t>
  </si>
  <si>
    <t>15:45-16:00</t>
  </si>
  <si>
    <t>04:00-04:15</t>
  </si>
  <si>
    <t>16:00-16:15</t>
  </si>
  <si>
    <t>04:15-04:30</t>
  </si>
  <si>
    <t>16:15-16:30</t>
  </si>
  <si>
    <t>04:30-04:45</t>
  </si>
  <si>
    <t>16:30-16:45</t>
  </si>
  <si>
    <t>04:45-05:00</t>
  </si>
  <si>
    <t>16:45-17:00</t>
  </si>
  <si>
    <t>05:00-05:15</t>
  </si>
  <si>
    <t>17:00-17:15</t>
  </si>
  <si>
    <t>05:15-05:30</t>
  </si>
  <si>
    <t>17:15-17:30</t>
  </si>
  <si>
    <t>05:30-05:45</t>
  </si>
  <si>
    <t>17:30-17:45</t>
  </si>
  <si>
    <t>05:45-06:00</t>
  </si>
  <si>
    <t>17:45-18:00</t>
  </si>
  <si>
    <t>06:00-06:15</t>
  </si>
  <si>
    <t>18:00-18:15</t>
  </si>
  <si>
    <t>06:15-06:30</t>
  </si>
  <si>
    <t>18:15-18:30</t>
  </si>
  <si>
    <t>06:30-06:45</t>
  </si>
  <si>
    <t>18:30-18:45</t>
  </si>
  <si>
    <t>06:45-07:00</t>
  </si>
  <si>
    <t>18:45-19:00</t>
  </si>
  <si>
    <t>07:00-07:15</t>
  </si>
  <si>
    <t>19:00-19:15</t>
  </si>
  <si>
    <t>07:15-07:30</t>
  </si>
  <si>
    <t>19:15-19:30</t>
  </si>
  <si>
    <t>07:30-07:45</t>
  </si>
  <si>
    <t>19:30-19:45</t>
  </si>
  <si>
    <t>07:45-08:00</t>
  </si>
  <si>
    <t>19:45-20:00</t>
  </si>
  <si>
    <t>08:00-08:15</t>
  </si>
  <si>
    <t>20:00-20:15</t>
  </si>
  <si>
    <t>08:15-08:30</t>
  </si>
  <si>
    <t>20:15-20:30</t>
  </si>
  <si>
    <t>08:30-08:45</t>
  </si>
  <si>
    <t>20:30-20:45</t>
  </si>
  <si>
    <t>08:45-09:00</t>
  </si>
  <si>
    <t>20:45-21:00</t>
  </si>
  <si>
    <t>09:00-09:15</t>
  </si>
  <si>
    <t>21:00-21:15</t>
  </si>
  <si>
    <t>09:15-09:30</t>
  </si>
  <si>
    <t>21:15-21:30</t>
  </si>
  <si>
    <t>09:30-09:45</t>
  </si>
  <si>
    <t>21:30-21:45</t>
  </si>
  <si>
    <t>09:45-10:00</t>
  </si>
  <si>
    <t>21:45-22:00</t>
  </si>
  <si>
    <t>10:00-10:15</t>
  </si>
  <si>
    <t>22:00-22:15</t>
  </si>
  <si>
    <t>10:15-10:30</t>
  </si>
  <si>
    <t>22:15-22:30</t>
  </si>
  <si>
    <t>10:30-10:45</t>
  </si>
  <si>
    <t>22:30-22:45</t>
  </si>
  <si>
    <t>10:45-11:00</t>
  </si>
  <si>
    <t>22:45-23:00</t>
  </si>
  <si>
    <t>11:00-11:15</t>
  </si>
  <si>
    <t>23:00-23:15</t>
  </si>
  <si>
    <t>11:15-11:30</t>
  </si>
  <si>
    <t>23:15-23:30</t>
  </si>
  <si>
    <t>11:30-11:45</t>
  </si>
  <si>
    <t>23:30-23:45</t>
  </si>
  <si>
    <t>11:45-12:00</t>
  </si>
  <si>
    <t>23:45-24:00</t>
  </si>
  <si>
    <t>Lower Limit to which station  can be backed- Down (Ex-Bus)</t>
  </si>
  <si>
    <t xml:space="preserve"> 162 MW / Unit Ex-Bus (without resorting to oil support)</t>
  </si>
  <si>
    <t>U#09</t>
  </si>
  <si>
    <t>U#10</t>
  </si>
  <si>
    <t>KTPS V</t>
  </si>
  <si>
    <t>Mail to : ce.sldc@tstransco.in</t>
  </si>
  <si>
    <t>APC</t>
  </si>
  <si>
    <t>%APC</t>
  </si>
  <si>
    <t xml:space="preserve"> </t>
  </si>
  <si>
    <t>Authorised signatory</t>
  </si>
  <si>
    <t>IX</t>
  </si>
  <si>
    <t>X</t>
  </si>
  <si>
    <t>V Stage</t>
  </si>
  <si>
    <t>Deviation</t>
  </si>
  <si>
    <t>RSD</t>
  </si>
  <si>
    <t>210+183</t>
  </si>
  <si>
    <t xml:space="preserve">                                             Availability declaration  for the date: 01.09.2020</t>
  </si>
  <si>
    <t>31.08.2020 and 11:45:00  (Time in 24 Hrs Format)</t>
  </si>
  <si>
    <t>U#09 of KTPS V stage hand tripped at 14:42 hrs. on 29.08.2020 for attending rectification works pertaining to Main turbine in the purview of M/s.BHEL. The unit is expected to be on bars with in 36 hours from the actual time of tripping,but the problem is not yet rectified.</t>
  </si>
  <si>
    <t>Load back down on 30.08.2020: U#10: 01:15 hrs to 03:15 hrs (204 MW to 162 MW) &amp; 07:40 hrs to 18:40 (204 MW to 162 MW)</t>
  </si>
  <si>
    <t>Generation (in MU) on 30.08.2020</t>
  </si>
  <si>
    <t>Load backed -Down (in MU) on 30.08.2020</t>
  </si>
  <si>
    <t xml:space="preserve">                                             Availability declaration  for the date: 02.09.2020</t>
  </si>
  <si>
    <t>01.09.2020 and 09:45:00  (Time in 24 Hrs Format)</t>
  </si>
  <si>
    <t>Generation (in MU) on 31.08.2020</t>
  </si>
  <si>
    <t>Load backed -Down (in MU) on 31.08.2020</t>
  </si>
  <si>
    <t>Load back down on 31.08.2020: 10:45 hrs to 12:45 hrs (186 MW to 162 MW) &amp; 17:20 hrs to 18:05 (202 MW to 162 MW)</t>
  </si>
  <si>
    <t xml:space="preserve">                                             Availability declaration  for the date: 03.09.2020</t>
  </si>
  <si>
    <t>02.09.2020 and 10:15:00  (Time in 24 Hrs Format)</t>
  </si>
  <si>
    <t>Generation (in MU) on 01.09.2020</t>
  </si>
  <si>
    <t>Load backed -Down (in MU) on 01.09.2020</t>
  </si>
  <si>
    <t>Load back down on 01.09.2020: 09:15 hrs to 10:35 hrs (204 MW to 163 MW) &amp; 17:10 hrs to 18:50 (198 MW to 163 MW)</t>
  </si>
  <si>
    <t>U#09 of KTPS V stage hand tripped at 14:42 hrs. on 29.08.2020 for attending rectification works pertaining to Main turbine in the purview of M/s.BHEL. The unit is expected to be on bars with in 48 hours from the actual time of tripping, however the root cause of the problem is yet to be identified and necessary rectyifications works shall be carried out.</t>
  </si>
  <si>
    <t xml:space="preserve">                                             Availability declaration  for the date: 04.09.2020</t>
  </si>
  <si>
    <t>Generation (in MU) on 02.09.2020</t>
  </si>
  <si>
    <t>Load backed -Down (in MU) on 02.09.2020</t>
  </si>
  <si>
    <t>Load back down on 02.09.2020: 06:20 hrs to 07:10 hrs (208 MW to 162 MW) &amp; 13:30 hrs to 21:30 (208 MW to 163 MW)</t>
  </si>
  <si>
    <t>03.09.2020 and 10:55:00  (Time in 24 Hrs Format)</t>
  </si>
  <si>
    <t xml:space="preserve">                                             Availability declaration  for the date: 05.09.2020</t>
  </si>
  <si>
    <t>Generation (in MU) on 03.09.2020</t>
  </si>
  <si>
    <t>Load backed -Down (in MU) on 03.09.2020</t>
  </si>
  <si>
    <t xml:space="preserve">Load back down on 03.09.2020: 06:35 hrs to 14:20 hrs (210 MW to 162 MW) </t>
  </si>
  <si>
    <t>U#09 of KTPS V stage hand tripped at 14:42 hrs. on 29.08.2020 for attending rectification works pertaining to Main turbine in the purview of M/s.BHEL. Inorder to validate high turbine vibrations after beeing rolled to 3000rpm under the supervision of M/s.BHEL Engineers, U#09 Boiler flashed at 09:15 hrs on 03.09.2020 and synchronised to grid @ 14:20hrs to observe the vibration trend in the machine loading condition and tripped at 17:37Hrs due to high HP front shaft vibrations.</t>
  </si>
  <si>
    <t>04.09.2020 and 11:35:00  (Time in 24 Hrs Format)</t>
  </si>
  <si>
    <t xml:space="preserve">                                             Availability declaration  for the date: 06.09.2020</t>
  </si>
  <si>
    <t>05.09.2020 and 14:30:00  (Time in 24 Hrs Format)</t>
  </si>
  <si>
    <t>Load back down on 04.09.2020: ----</t>
  </si>
  <si>
    <t>Generation (in MU) on 04.09.2020</t>
  </si>
  <si>
    <t>Load backed -Down (in MU) on 04.09.2020</t>
  </si>
  <si>
    <t xml:space="preserve">                                             Availability declaration  for the date: 07.09.2020</t>
  </si>
  <si>
    <t>Load back down on 05.09.2020: ----</t>
  </si>
  <si>
    <t>Generation (in MU) on 05.09.2020</t>
  </si>
  <si>
    <t>Load backed -Down (in MU) on 05.09.2020</t>
  </si>
  <si>
    <t>06.09.2020 and 08:55:00  (Time in 24 Hrs Format)</t>
  </si>
  <si>
    <t xml:space="preserve">U#09 of KTPS V stage hand tripped at 17:37 hrs. on 03.09.2020 for attending  rectification works pertaining to Main turbine high shaft vibrations in the purview of M/s.BHEL. </t>
  </si>
  <si>
    <t xml:space="preserve">                                             Availability declaration  for the date: 08.09.2020</t>
  </si>
  <si>
    <t>07.09.2020 and 08:25:00  (Time in 24 Hrs Format)</t>
  </si>
  <si>
    <t>Generation (in MU) on 06.09.2020</t>
  </si>
  <si>
    <t>Load backed -Down (in MU) on 06.09.2020</t>
  </si>
  <si>
    <t>Load back down on 06.09.2020: 07:45 hrs to 11:10 hrs (208 MW to 162 MW) &amp; 18:20 hrs to 22:15 hrs (208 MW to 163 MW)</t>
  </si>
  <si>
    <t xml:space="preserve">                                             Availability declaration  for the date: 09.09.2020</t>
  </si>
  <si>
    <t>Generation (in MU) on 07.09.2020</t>
  </si>
  <si>
    <t>Load backed -Down (in MU) on 07.09.2020</t>
  </si>
  <si>
    <t xml:space="preserve">Load back down on 07.09.2020: 00:50 hrs to 04:55 hrs (208 MW to 162 MW) </t>
  </si>
  <si>
    <t>08.09.2020 and 10:05:00  (Time in 24 Hrs Format)</t>
  </si>
  <si>
    <t xml:space="preserve">                                             Availability declaration  for the date: 10.09.2020</t>
  </si>
  <si>
    <t>Generation (in MU) on 08.09.2020</t>
  </si>
  <si>
    <t>Load backed -Down (in MU) on 08.09.2020</t>
  </si>
  <si>
    <t xml:space="preserve">Load back down on 08.09.2020: 17:05 hrs to 17:45 hrs (205 MW to 162 MW) </t>
  </si>
  <si>
    <t>09.09.2020 and 09:35:00  (Time in 24 Hrs Format)</t>
  </si>
  <si>
    <t xml:space="preserve">                                             Availability declaration  for the date: 11.09.2020</t>
  </si>
  <si>
    <t>10.09.2020 and 09:55:00  (Time in 24 Hrs Format)</t>
  </si>
  <si>
    <t>Generation (in MU) on 09.09.2020</t>
  </si>
  <si>
    <t>Load backed -Down (in MU) on 09.09.2020</t>
  </si>
  <si>
    <t>Load back down on 09.09.2020:  12:35 hrs to 14:05 hrs (213 MW to  163 MW), 17:00 hrs to 17:50 hrs (209 MW to  163 MW), 21:00 hrs to 21:35 hrs (210 MW to  163 MW)</t>
  </si>
  <si>
    <t>11.09.2020 and 10:15:00  (Time in 24 Hrs Format)</t>
  </si>
  <si>
    <t>Generation (in MU) on 10.09.2020</t>
  </si>
  <si>
    <t>Load backed -Down (in MU) on 10.09.2020</t>
  </si>
  <si>
    <t>Load back down on 10.09.2020:  06:05 hrs to 06:55 hrs (208 MW to  162 MW) &amp; 13:40 hrs to 24:00 hrs (211 MW to  163 MW)</t>
  </si>
  <si>
    <t xml:space="preserve">                                             Availability declaration  for the date: 12.09.2020</t>
  </si>
  <si>
    <t xml:space="preserve">                                             Availability declaration  for the date: 13.09.2020</t>
  </si>
  <si>
    <t>Generation (in MU) on 11.09.2020</t>
  </si>
  <si>
    <t>Load backed -Down (in MU) on 11.09.2020</t>
  </si>
  <si>
    <t>Load back down on 11.09.2020:  00:00 hrs to 24:00 hrs (211 MW to  163 MW)</t>
  </si>
  <si>
    <t>12.09.2020 and 08:15:00  (Time in 24 Hrs Format)</t>
  </si>
  <si>
    <t xml:space="preserve">                                             Availability declaration  for the date: 14.09.2020</t>
  </si>
  <si>
    <t>Generation (in MU) on 12.09.2020</t>
  </si>
  <si>
    <t>Load backed -Down (in MU) on 12.09.2020</t>
  </si>
  <si>
    <t>Load back down on 12.09.2020:  00:00 hrs to 18:30 hrs (211 MW to  163 MW) &amp; 22:50 hrs to 24:00 hrs (206 MW to 162 MW)</t>
  </si>
  <si>
    <t>13.09.2020 and 10:25:00  (Time in 24 Hrs Format)</t>
  </si>
  <si>
    <t xml:space="preserve">                                             Availability declaration  for the date: 15.09.2020</t>
  </si>
  <si>
    <t>Generation (in MU) on 13.09.2020</t>
  </si>
  <si>
    <t>Load backed -Down (in MU) on 13.09.2020</t>
  </si>
  <si>
    <t>Load back down on 13.09.2020:  00:00 hrs to 24:00 hrs (206 MW to 162 MW)</t>
  </si>
  <si>
    <t>U#09 of KTPS V stage hand tripped at 17:37 hrs. on 03.09.2020 for attending  rectification works pertaining to Main turbine high shaft vibrations in the purview of M/s.BHEL. After carrying out necessary rectification works,U#09 boiler flahsed at 23:55 hrs. on 13.09.2020 and unit synchronised to Grid at 02:34 hrs. on 14.09.2020.</t>
  </si>
  <si>
    <t xml:space="preserve">Note: U#09 load is restricted to 210 MW (at Generator) in order to monitor turbine shaft vibrations </t>
  </si>
  <si>
    <t>14.09.2020 and 11:15:00  (Time in 24 Hrs Format)</t>
  </si>
  <si>
    <t xml:space="preserve">                                             Availability declaration  for the date: 16.09.2020</t>
  </si>
  <si>
    <t>15.09.2020 and 09:35:00  (Time in 24 Hrs Format)</t>
  </si>
  <si>
    <t>Generation (in MU) on 14.09.2020</t>
  </si>
  <si>
    <t>Load backed -Down (in MU) on 14.09.2020</t>
  </si>
  <si>
    <t>Load back down on 14.09.2020 (U#10): 00:00 hrs to 18:40 hrs (206 MW to 162 MW) &amp; 22:10 hrs to 24:00 hrs (220 MW to 162 MW)</t>
  </si>
  <si>
    <t xml:space="preserve">                                             Availability declaration  for the date: 17.09.2020</t>
  </si>
  <si>
    <t>Generation (in MU) on 15.09.2020</t>
  </si>
  <si>
    <t>Load backed -Down (in MU) on 15.09.2020</t>
  </si>
  <si>
    <t>Load back down on 15.09.2020 (U#10): 00:00 hrs to 17:15 hrs (220 MW to 162 MW) &amp; 20:05 hrs. 24:00 hrs (200 MW to 163 MW)</t>
  </si>
  <si>
    <t>16.09.2020 and 10:00:00  (Time in 24 Hrs Format)</t>
  </si>
  <si>
    <t xml:space="preserve">                                             Availability declaration  for the date: 18.09.2020</t>
  </si>
  <si>
    <t>Generation (in MU) on 16.09.2020</t>
  </si>
  <si>
    <t>Load backed -Down (in MU) on 16.09.2020</t>
  </si>
  <si>
    <t>U#10 of KTPS V Stage hand tripped at 14:29 hrs. on 16.09.2020 and kept under reserve shutdown as per the instructions of SLDC, Telangana in view of low demand due to heavy rains vide Fax message No.074, dated 16.09.2020.</t>
  </si>
  <si>
    <t>Load back down on 16.09.2020 (U#10): 00:00 hrs. to 14:29 hrs. (200 MW to 163 MW)</t>
  </si>
  <si>
    <t>17.09.2020 and 10:05:00  (Time in 24 Hrs Format)</t>
  </si>
  <si>
    <t>U#09 of KTPS V Stage hand tripped at 12:10 hrs. on 15.09.2020 and kept under reserve shutdown as per the instructions of SLDC, Telangana in view of low demand due to heavy rains vide Fax message No.073, dated 15.09.2020.</t>
  </si>
  <si>
    <t xml:space="preserve">                                             Availability declaration  for the date: 19.09.2020</t>
  </si>
  <si>
    <t>18.09.2020 and 10:05:00  (Time in 24 Hrs Format)</t>
  </si>
  <si>
    <t>Generation (in MU) on 17.09.2020</t>
  </si>
  <si>
    <t>Load backed -Down (in MU) on 17.09.2020</t>
  </si>
  <si>
    <t>Load back down on 17.09.2020 : ----</t>
  </si>
  <si>
    <t xml:space="preserve">                                             Availability declaration  for the date: 20.09.2020</t>
  </si>
  <si>
    <t>19.09.2020 and 08:15:00  (Time in 24 Hrs Format)</t>
  </si>
  <si>
    <t>Generation (in MU) on 18.09.2020</t>
  </si>
  <si>
    <t>Load backed -Down (in MU) on 18.09.2020</t>
  </si>
  <si>
    <t>Load back down on 18.09.2020 : ----</t>
  </si>
  <si>
    <t xml:space="preserve">                                             Availability declaration  for the date: 21.09.2020</t>
  </si>
  <si>
    <t>20.09.2020 and 08:25:00  (Time in 24 Hrs Format)</t>
  </si>
  <si>
    <t>Load back down on 19.09.2020 : ----</t>
  </si>
  <si>
    <t>Generation (in MU) on 19.09.2020</t>
  </si>
  <si>
    <t>Load backed -Down (in MU) on 19.09.2020</t>
  </si>
  <si>
    <t xml:space="preserve">                                             Availability declaration  for the date: 22.09.2020</t>
  </si>
  <si>
    <t>21.09.2020 and 09:35:00  (Time in 24 Hrs Format)</t>
  </si>
  <si>
    <t>Generation (in MU) on 20.09.2020</t>
  </si>
  <si>
    <t>Load backed -Down (in MU) on 20.09.2020</t>
  </si>
  <si>
    <t>Load back down on 20.09.2020 : ----</t>
  </si>
  <si>
    <t xml:space="preserve">                                             Availability declaration  for the date: 23.09.2020</t>
  </si>
  <si>
    <t>22.09.2020 and 09:35:00  (Time in 24 Hrs Format)</t>
  </si>
  <si>
    <t>Generation (in MU) on 21.09.2020</t>
  </si>
  <si>
    <t>Load backed -Down (in MU) on 21.09.2020</t>
  </si>
  <si>
    <t>Load back down on 21.09.2020 : ----</t>
  </si>
  <si>
    <t xml:space="preserve">                                             Availability declaration  for the date: 24.09.2020</t>
  </si>
  <si>
    <t>23.09.2020 and 10:35:00  (Time in 24 Hrs Format)</t>
  </si>
  <si>
    <t>Load back down on 22.09.2020 : ----</t>
  </si>
  <si>
    <t>Generation (in MU) on 22.09.2020</t>
  </si>
  <si>
    <t>Load backed -Down (in MU) on 22.09.2020</t>
  </si>
  <si>
    <t>U#09 of KTPS V Stage hand tripped at 12:10 hrs. on 15.09.2020 and kept under reserve shutdown as per the instructions of SLDC, Telangana in view of low demand due to heavy rains vide Fax message No.073, dated 15.09.2020. On 22.09.2020, requisite permission has been sought from SLDC, Telangana to light up U#09 boiler and synchronise the same to observe Turbine shaft vibrations on Load. U#09 Boiler flashed at 15:10 hrs. on 22.09.2020 and synchronised to Grid at 21:56 hrs. on 22.09.2020. After carefully examining the pattern of Turbine shaft vibrations at various load conditions, Unit hand tripped at 03:26 hrs. on 23.09.2020 and unit is continued to be under reserve shutdown.</t>
  </si>
  <si>
    <t xml:space="preserve">                                             Availability declaration  for the date: 25.09.2020</t>
  </si>
  <si>
    <t>24.09.2020 and 09:35:00  (Time in 24 Hrs Format)</t>
  </si>
  <si>
    <t>Load back down on 23.09.2020 : ----</t>
  </si>
  <si>
    <t>Generation (in MU) on 23.09.2020</t>
  </si>
  <si>
    <t>Load backed -Down (in MU) on 23.09.2020</t>
  </si>
  <si>
    <t xml:space="preserve">                                             Availability declaration  for the date: 26.09.2020</t>
  </si>
  <si>
    <t>25.09.2020 and 10:45:00  (Time in 24 Hrs Format)</t>
  </si>
  <si>
    <t>Generation (in MU) on 24.09.2020</t>
  </si>
  <si>
    <t>Load backed -Down (in MU) on 24.09.2020</t>
  </si>
  <si>
    <t>Load back down on 24.09.2020 : ----</t>
  </si>
  <si>
    <t>U#10 boiler of KTPS V Stage  flashed at 21:43 hrs. on 24.09.2020 vide Fax message No.077 as per the instructions of SLDC, Telangana and synchronised to Grid at 04:22 hrs. on 25.09.2020.</t>
  </si>
  <si>
    <t>Vide Fax message No.078, dated 24.09.2020, SLDC telangana has requested to lightup U#09 which is under Reserve shutdown. However,  keeping in view of persistent high Turbine shaft vibrations, the management in consultation with M/s.BHEL decided to thoroughly inspect Turbine bearings so as to limit high shaft vibrations. Hence, U#09 shall be continued to be under forced shutdown from 19:55 hrs. on 24.09.2020 on wards. Any further developments in this regard (U#09 availability) shall be intimated soon.</t>
  </si>
  <si>
    <t xml:space="preserve">                                             Availability declaration  for the date: 27.09.2020</t>
  </si>
  <si>
    <t>26.09.2020 and 10:15:00  (Time in 24 Hrs Format)</t>
  </si>
  <si>
    <t>Generation (in MU) on 25.09.2020</t>
  </si>
  <si>
    <t>Load backed -Down (in MU) on 25.09.2020</t>
  </si>
  <si>
    <t>Load back down on 25.09.2020 : 11:45 hrs to 15:00 hrs (208 MW to 163 MW),18:50 hrs to 19:35 hrs (205 MW to 163 MW) &amp; 21:40 hrs to 24:00 hrs (201 MW to 163 MW)</t>
  </si>
  <si>
    <t xml:space="preserve">                                             Availability declaration  for the date: 28.09.2020</t>
  </si>
  <si>
    <t>Generation (in MU) on 26.09.2020</t>
  </si>
  <si>
    <t>Load backed -Down (in MU) on 26.09.2020</t>
  </si>
  <si>
    <t>Load back down on 26.09.2020 :  00:00 hrs to 24:00 hrs (201 MW to 163 MW)</t>
  </si>
  <si>
    <t>27.09.2020 and 10:45:00  (Time in 24 Hrs Format)</t>
  </si>
  <si>
    <t xml:space="preserve">                                             Availability declaration  for the date: 29.09.2020</t>
  </si>
  <si>
    <t>28.09.2020 and 10:15:00  (Time in 24 Hrs Format)</t>
  </si>
  <si>
    <t>Load back down on 27.09.2020 :  00:00 hrs to 24:00 hrs (201 MW to 163 MW)</t>
  </si>
  <si>
    <t>Generation (in MU) on 27.09.2020</t>
  </si>
  <si>
    <t>Load backed -Down (in MU) on 27.09.2020</t>
  </si>
  <si>
    <t xml:space="preserve">                                             Availability declaration  for the date: 30.09.2020</t>
  </si>
  <si>
    <t>Generation (in MU) on 28.09.2020</t>
  </si>
  <si>
    <t>Load backed -Down (in MU) on 28.09.2020</t>
  </si>
  <si>
    <t>Load back down on 28.09.2020 :  00:00 hrs to 17:55 hrs (201 MW to 163 MW) &amp; 22:10 hrs to 24:00 hrs (204 MW to 163 MW)</t>
  </si>
  <si>
    <t>29.09.2020 and 10:05:00  (Time in 24 Hrs Format)</t>
  </si>
  <si>
    <t>Average</t>
  </si>
  <si>
    <t>Day Average</t>
  </si>
  <si>
    <t>Month Average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</si>
</sst>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F400]h:mm:ss\ AM/PM"/>
    <numFmt numFmtId="165" formatCode="0.000"/>
    <numFmt numFmtId="166" formatCode="0.0000"/>
  </numFmts>
  <fonts count="26" x14ac:knownFonts="1">
    <font>
      <sz val="11"/>
      <color theme="1"/>
      <name val="Calibri"/>
      <family val="2"/>
      <scheme val="minor"/>
    </font>
    <font>
      <sz val="11"/>
      <color rgb="FF000000"/>
      <name val="Calibri"/>
      <family val="2"/>
    </font>
    <font>
      <b/>
      <i/>
      <sz val="18"/>
      <color rgb="FF000000"/>
      <name val="Book Antiqua"/>
      <family val="1"/>
    </font>
    <font>
      <i/>
      <sz val="11"/>
      <name val="Book Antiqua"/>
      <family val="1"/>
    </font>
    <font>
      <i/>
      <sz val="11"/>
      <color rgb="FF000000"/>
      <name val="Book Antiqua"/>
      <family val="1"/>
    </font>
    <font>
      <i/>
      <sz val="14"/>
      <color rgb="FF000000"/>
      <name val="Book Antiqua"/>
      <family val="1"/>
    </font>
    <font>
      <b/>
      <i/>
      <sz val="14"/>
      <color rgb="FFFF0000"/>
      <name val="Book Antiqua"/>
      <family val="1"/>
    </font>
    <font>
      <b/>
      <i/>
      <sz val="11"/>
      <color rgb="FF000000"/>
      <name val="Book Antiqua"/>
      <family val="1"/>
    </font>
    <font>
      <b/>
      <i/>
      <sz val="11"/>
      <color rgb="FFFF0000"/>
      <name val="Book Antiqua"/>
      <family val="1"/>
    </font>
    <font>
      <sz val="11"/>
      <color rgb="FF000000"/>
      <name val="Times New Roman"/>
      <family val="1"/>
    </font>
    <font>
      <i/>
      <sz val="11"/>
      <color rgb="FF000000"/>
      <name val="Times New Roman"/>
      <family val="1"/>
    </font>
    <font>
      <i/>
      <sz val="10.5"/>
      <color rgb="FF000000"/>
      <name val="Book Antiqua"/>
      <family val="1"/>
    </font>
    <font>
      <i/>
      <sz val="10.5"/>
      <name val="Book Antiqua"/>
      <family val="1"/>
    </font>
    <font>
      <b/>
      <i/>
      <sz val="12"/>
      <name val="Book Antiqua"/>
      <family val="1"/>
    </font>
    <font>
      <b/>
      <i/>
      <sz val="10.5"/>
      <color rgb="FFFF0000"/>
      <name val="Book Antiqua"/>
      <family val="1"/>
    </font>
    <font>
      <i/>
      <sz val="11"/>
      <color rgb="FFFF0000"/>
      <name val="Book Antiqua"/>
      <family val="1"/>
    </font>
    <font>
      <i/>
      <sz val="11"/>
      <color theme="1"/>
      <name val="Book Antiqua"/>
      <family val="1"/>
    </font>
    <font>
      <b/>
      <i/>
      <sz val="11.5"/>
      <color rgb="FFFF0000"/>
      <name val="Book Antiqua"/>
      <family val="1"/>
    </font>
    <font>
      <i/>
      <sz val="11.5"/>
      <name val="Book Antiqua"/>
      <family val="1"/>
    </font>
    <font>
      <b/>
      <i/>
      <sz val="10"/>
      <color rgb="FFFF0000"/>
      <name val="Book Antiqua"/>
      <family val="1"/>
    </font>
    <font>
      <i/>
      <sz val="10"/>
      <name val="Book Antiqua"/>
      <family val="1"/>
    </font>
    <font>
      <b/>
      <i/>
      <sz val="11.5"/>
      <name val="Book Antiqua"/>
      <family val="1"/>
    </font>
    <font>
      <b/>
      <i/>
      <sz val="10"/>
      <name val="Book Antiqua"/>
      <family val="1"/>
    </font>
    <font>
      <b/>
      <i/>
      <sz val="11"/>
      <name val="Book Antiqua"/>
      <family val="1"/>
    </font>
    <font>
      <b/>
      <sz val="11"/>
      <color rgb="FF000000"/>
      <name val="Calibri"/>
      <family val="2"/>
    </font>
    <font>
      <b/>
      <sz val="11"/>
      <name val="Calibri"/>
      <family val="2"/>
    </font>
  </fonts>
  <fills count="12">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rgb="FFFFFF00"/>
        <bgColor indexed="64"/>
      </patternFill>
    </fill>
    <fill>
      <patternFill patternType="solid">
        <fgColor rgb="FFFFFF00"/>
        <bgColor rgb="FFFFFFFF"/>
      </patternFill>
    </fill>
    <fill>
      <patternFill patternType="solid">
        <fgColor rgb="FFFFFFFF"/>
        <bgColor rgb="FFFFFFFF"/>
      </patternFill>
    </fill>
    <fill>
      <patternFill patternType="solid">
        <fgColor theme="0"/>
        <bgColor rgb="FFFFFFFF"/>
      </patternFill>
    </fill>
    <fill>
      <patternFill patternType="solid">
        <fgColor rgb="FFFFFF00"/>
        <bgColor rgb="FFFFFF00"/>
      </patternFill>
    </fill>
    <fill>
      <patternFill patternType="solid">
        <fgColor rgb="FF92D050"/>
        <bgColor indexed="64"/>
      </patternFill>
    </fill>
    <fill>
      <patternFill patternType="solid">
        <fgColor theme="9" tint="0.79998168889431442"/>
        <bgColor rgb="FFFFFFFF"/>
      </patternFill>
    </fill>
    <fill>
      <patternFill patternType="solid">
        <fgColor theme="5" tint="0.59999389629810485"/>
        <bgColor indexed="64"/>
      </patternFill>
    </fill>
  </fills>
  <borders count="20">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s>
  <cellStyleXfs count="2">
    <xf numFmtId="0" fontId="0" fillId="0" borderId="0"/>
    <xf numFmtId="0" fontId="1" fillId="0" borderId="0"/>
  </cellStyleXfs>
  <cellXfs count="180">
    <xf numFmtId="0" fontId="0" fillId="0" borderId="0" xfId="0"/>
    <xf numFmtId="0" fontId="1" fillId="2" borderId="0" xfId="1" applyFont="1" applyFill="1"/>
    <xf numFmtId="0" fontId="1" fillId="0" borderId="0" xfId="1" applyFont="1"/>
    <xf numFmtId="0" fontId="1" fillId="3" borderId="0" xfId="1" applyFont="1" applyFill="1" applyAlignment="1">
      <alignment vertical="center"/>
    </xf>
    <xf numFmtId="0" fontId="4" fillId="0" borderId="0" xfId="1" applyFont="1" applyAlignment="1">
      <alignment vertical="center"/>
    </xf>
    <xf numFmtId="0" fontId="1" fillId="4" borderId="0" xfId="1" applyFont="1" applyFill="1" applyAlignment="1">
      <alignment vertical="center"/>
    </xf>
    <xf numFmtId="0" fontId="1" fillId="6" borderId="0" xfId="1" applyFont="1" applyFill="1" applyBorder="1"/>
    <xf numFmtId="0" fontId="4" fillId="0" borderId="0" xfId="1" applyFont="1"/>
    <xf numFmtId="0" fontId="4" fillId="0" borderId="6" xfId="1" applyFont="1" applyBorder="1" applyAlignment="1">
      <alignment horizontal="center"/>
    </xf>
    <xf numFmtId="20" fontId="4" fillId="0" borderId="1" xfId="1" applyNumberFormat="1" applyFont="1" applyBorder="1" applyAlignment="1">
      <alignment horizontal="center"/>
    </xf>
    <xf numFmtId="0" fontId="3" fillId="7" borderId="6" xfId="1" applyFont="1" applyFill="1" applyBorder="1" applyAlignment="1">
      <alignment horizontal="center"/>
    </xf>
    <xf numFmtId="0" fontId="4" fillId="0" borderId="3" xfId="1" applyFont="1" applyBorder="1" applyAlignment="1">
      <alignment horizontal="center"/>
    </xf>
    <xf numFmtId="20" fontId="4" fillId="0" borderId="6" xfId="1" applyNumberFormat="1" applyFont="1" applyBorder="1" applyAlignment="1">
      <alignment horizontal="center"/>
    </xf>
    <xf numFmtId="164" fontId="9" fillId="0" borderId="0" xfId="1" applyNumberFormat="1" applyFont="1"/>
    <xf numFmtId="0" fontId="9" fillId="0" borderId="0" xfId="1" applyFont="1" applyAlignment="1">
      <alignment horizontal="center"/>
    </xf>
    <xf numFmtId="0" fontId="9" fillId="0" borderId="0" xfId="1" applyFont="1"/>
    <xf numFmtId="0" fontId="4" fillId="0" borderId="0" xfId="1" applyFont="1" applyAlignment="1">
      <alignment horizontal="center"/>
    </xf>
    <xf numFmtId="0" fontId="4" fillId="0" borderId="4" xfId="1" applyFont="1" applyBorder="1" applyAlignment="1">
      <alignment horizontal="center"/>
    </xf>
    <xf numFmtId="20" fontId="4" fillId="0" borderId="4" xfId="1" applyNumberFormat="1" applyFont="1" applyBorder="1" applyAlignment="1">
      <alignment horizontal="center"/>
    </xf>
    <xf numFmtId="0" fontId="10" fillId="0" borderId="0" xfId="1" applyFont="1" applyAlignment="1">
      <alignment horizontal="center"/>
    </xf>
    <xf numFmtId="0" fontId="7" fillId="0" borderId="13" xfId="1" applyFont="1" applyBorder="1" applyAlignment="1">
      <alignment horizontal="center" vertical="center"/>
    </xf>
    <xf numFmtId="165" fontId="7" fillId="0" borderId="16" xfId="1" applyNumberFormat="1" applyFont="1" applyBorder="1" applyAlignment="1">
      <alignment horizontal="center" vertical="center"/>
    </xf>
    <xf numFmtId="0" fontId="15" fillId="0" borderId="0" xfId="1" applyFont="1" applyAlignment="1">
      <alignment horizontal="center" vertical="center"/>
    </xf>
    <xf numFmtId="0" fontId="4" fillId="0" borderId="0" xfId="1" applyFont="1" applyAlignment="1">
      <alignment horizontal="center" vertical="center"/>
    </xf>
    <xf numFmtId="165" fontId="4" fillId="0" borderId="0" xfId="1" applyNumberFormat="1" applyFont="1" applyAlignment="1">
      <alignment vertical="center"/>
    </xf>
    <xf numFmtId="0" fontId="4" fillId="0" borderId="14" xfId="1" applyFont="1" applyBorder="1"/>
    <xf numFmtId="0" fontId="4" fillId="0" borderId="15" xfId="1" applyFont="1" applyBorder="1"/>
    <xf numFmtId="165" fontId="15" fillId="0" borderId="0" xfId="1" applyNumberFormat="1" applyFont="1" applyAlignment="1">
      <alignment horizontal="center" vertical="center"/>
    </xf>
    <xf numFmtId="0" fontId="3" fillId="2" borderId="0" xfId="1" applyFont="1" applyFill="1" applyAlignment="1">
      <alignment horizontal="center" vertical="center"/>
    </xf>
    <xf numFmtId="165" fontId="4" fillId="0" borderId="0" xfId="1" applyNumberFormat="1" applyFont="1" applyAlignment="1">
      <alignment horizontal="center" vertical="center"/>
    </xf>
    <xf numFmtId="0" fontId="4" fillId="0" borderId="17" xfId="1" applyFont="1" applyBorder="1"/>
    <xf numFmtId="0" fontId="4" fillId="0" borderId="18" xfId="1" applyFont="1" applyBorder="1"/>
    <xf numFmtId="166" fontId="4" fillId="0" borderId="0" xfId="1" applyNumberFormat="1" applyFont="1" applyAlignment="1">
      <alignment horizontal="center" vertical="center"/>
    </xf>
    <xf numFmtId="20" fontId="1" fillId="0" borderId="0" xfId="1" applyNumberFormat="1" applyFont="1"/>
    <xf numFmtId="165" fontId="1" fillId="0" borderId="0" xfId="1" applyNumberFormat="1" applyFont="1" applyAlignment="1">
      <alignment horizontal="center"/>
    </xf>
    <xf numFmtId="165" fontId="4" fillId="9" borderId="0" xfId="1" applyNumberFormat="1" applyFont="1" applyFill="1" applyAlignment="1">
      <alignment horizontal="center" vertical="center"/>
    </xf>
    <xf numFmtId="166" fontId="7" fillId="0" borderId="6" xfId="1" applyNumberFormat="1" applyFont="1" applyBorder="1" applyAlignment="1">
      <alignment horizontal="center" vertical="center"/>
    </xf>
    <xf numFmtId="0" fontId="16" fillId="2" borderId="6" xfId="1" applyFont="1" applyFill="1" applyBorder="1" applyAlignment="1">
      <alignment horizontal="center"/>
    </xf>
    <xf numFmtId="0" fontId="15" fillId="4" borderId="6" xfId="1" applyFont="1" applyFill="1" applyBorder="1" applyAlignment="1">
      <alignment horizontal="center"/>
    </xf>
    <xf numFmtId="0" fontId="3" fillId="2" borderId="6" xfId="1" applyFont="1" applyFill="1" applyBorder="1" applyAlignment="1">
      <alignment horizontal="center"/>
    </xf>
    <xf numFmtId="0" fontId="4" fillId="0" borderId="0" xfId="1" applyFont="1" applyBorder="1"/>
    <xf numFmtId="0" fontId="4" fillId="0" borderId="0" xfId="1" applyFont="1" applyBorder="1" applyAlignment="1">
      <alignment horizontal="center"/>
    </xf>
    <xf numFmtId="0" fontId="3" fillId="0" borderId="0" xfId="1" applyFont="1" applyBorder="1"/>
    <xf numFmtId="0" fontId="1" fillId="0" borderId="0" xfId="1" applyFont="1" applyAlignment="1">
      <alignment horizontal="center"/>
    </xf>
    <xf numFmtId="0" fontId="1" fillId="0" borderId="0" xfId="1" applyFont="1" applyAlignment="1"/>
    <xf numFmtId="0" fontId="1" fillId="0" borderId="0" xfId="1" quotePrefix="1" applyFont="1"/>
    <xf numFmtId="0" fontId="1" fillId="0" borderId="0" xfId="1" applyFont="1" applyAlignment="1">
      <alignment horizontal="center"/>
    </xf>
    <xf numFmtId="0" fontId="1" fillId="0" borderId="0" xfId="1" applyFont="1" applyAlignment="1"/>
    <xf numFmtId="0" fontId="1" fillId="0" borderId="0" xfId="1" applyFont="1" applyAlignment="1">
      <alignment horizontal="center"/>
    </xf>
    <xf numFmtId="0" fontId="1" fillId="0" borderId="0" xfId="1" applyFont="1" applyAlignment="1"/>
    <xf numFmtId="0" fontId="1" fillId="0" borderId="0" xfId="1" applyFont="1" applyAlignment="1">
      <alignment horizontal="center"/>
    </xf>
    <xf numFmtId="0" fontId="1" fillId="0" borderId="0" xfId="1" applyFont="1" applyAlignment="1"/>
    <xf numFmtId="0" fontId="1" fillId="0" borderId="0" xfId="1" applyFont="1" applyAlignment="1">
      <alignment horizontal="center"/>
    </xf>
    <xf numFmtId="0" fontId="1" fillId="0" borderId="0" xfId="1" applyFont="1" applyAlignment="1"/>
    <xf numFmtId="0" fontId="1" fillId="0" borderId="0" xfId="1" applyFont="1" applyAlignment="1">
      <alignment horizontal="center"/>
    </xf>
    <xf numFmtId="0" fontId="1" fillId="0" borderId="0" xfId="1" applyFont="1" applyAlignment="1"/>
    <xf numFmtId="0" fontId="1" fillId="0" borderId="0" xfId="1" applyFont="1" applyAlignment="1">
      <alignment horizontal="center"/>
    </xf>
    <xf numFmtId="0" fontId="1" fillId="0" borderId="0" xfId="1" applyFont="1" applyAlignment="1"/>
    <xf numFmtId="0" fontId="1" fillId="0" borderId="0" xfId="1" applyFont="1" applyAlignment="1">
      <alignment horizontal="center"/>
    </xf>
    <xf numFmtId="0" fontId="1" fillId="0" borderId="0" xfId="1" applyFont="1" applyAlignment="1"/>
    <xf numFmtId="0" fontId="1" fillId="0" borderId="0" xfId="1" applyFont="1" applyAlignment="1">
      <alignment horizontal="center"/>
    </xf>
    <xf numFmtId="0" fontId="1" fillId="0" borderId="0" xfId="1" applyFont="1" applyAlignment="1"/>
    <xf numFmtId="0" fontId="1" fillId="0" borderId="0" xfId="1" applyFont="1" applyAlignment="1">
      <alignment horizontal="center"/>
    </xf>
    <xf numFmtId="0" fontId="1" fillId="0" borderId="0" xfId="1" applyFont="1" applyAlignment="1"/>
    <xf numFmtId="0" fontId="1" fillId="0" borderId="0" xfId="1" applyFont="1" applyAlignment="1">
      <alignment horizontal="center"/>
    </xf>
    <xf numFmtId="0" fontId="1" fillId="0" borderId="0" xfId="1" applyFont="1" applyAlignment="1"/>
    <xf numFmtId="0" fontId="1" fillId="0" borderId="0" xfId="1" applyFont="1" applyAlignment="1">
      <alignment horizontal="center"/>
    </xf>
    <xf numFmtId="0" fontId="1" fillId="0" borderId="0" xfId="1" applyFont="1" applyAlignment="1"/>
    <xf numFmtId="0" fontId="1" fillId="0" borderId="0" xfId="1" applyFont="1" applyAlignment="1">
      <alignment horizontal="center"/>
    </xf>
    <xf numFmtId="0" fontId="1" fillId="0" borderId="0" xfId="1" applyFont="1" applyAlignment="1"/>
    <xf numFmtId="0" fontId="1" fillId="0" borderId="0" xfId="1" applyFont="1" applyAlignment="1">
      <alignment horizontal="center"/>
    </xf>
    <xf numFmtId="0" fontId="1" fillId="0" borderId="0" xfId="1" applyFont="1" applyAlignment="1"/>
    <xf numFmtId="0" fontId="1" fillId="0" borderId="0" xfId="1" applyFont="1" applyAlignment="1">
      <alignment horizontal="center"/>
    </xf>
    <xf numFmtId="0" fontId="1" fillId="0" borderId="0" xfId="1" applyFont="1" applyAlignment="1"/>
    <xf numFmtId="0" fontId="1" fillId="0" borderId="0" xfId="1" applyFont="1" applyAlignment="1">
      <alignment horizontal="center"/>
    </xf>
    <xf numFmtId="0" fontId="1" fillId="0" borderId="0" xfId="1" applyFont="1" applyAlignment="1"/>
    <xf numFmtId="0" fontId="1" fillId="0" borderId="0" xfId="1" applyFont="1" applyAlignment="1">
      <alignment horizontal="center"/>
    </xf>
    <xf numFmtId="0" fontId="1" fillId="0" borderId="0" xfId="1" applyFont="1" applyAlignment="1"/>
    <xf numFmtId="0" fontId="3" fillId="3" borderId="6" xfId="1" applyFont="1" applyFill="1" applyBorder="1" applyAlignment="1">
      <alignment horizontal="center"/>
    </xf>
    <xf numFmtId="0" fontId="1" fillId="0" borderId="0" xfId="1" applyFont="1" applyAlignment="1">
      <alignment horizontal="center"/>
    </xf>
    <xf numFmtId="0" fontId="1" fillId="0" borderId="0" xfId="1" applyFont="1" applyAlignment="1"/>
    <xf numFmtId="0" fontId="3" fillId="10" borderId="6" xfId="1" applyFont="1" applyFill="1" applyBorder="1" applyAlignment="1">
      <alignment horizontal="center"/>
    </xf>
    <xf numFmtId="0" fontId="1" fillId="0" borderId="0" xfId="1" applyFont="1" applyAlignment="1">
      <alignment horizontal="center"/>
    </xf>
    <xf numFmtId="0" fontId="1" fillId="0" borderId="0" xfId="1" applyFont="1" applyAlignment="1"/>
    <xf numFmtId="0" fontId="1" fillId="0" borderId="0" xfId="1" applyFont="1" applyAlignment="1">
      <alignment horizontal="center"/>
    </xf>
    <xf numFmtId="0" fontId="1" fillId="0" borderId="0" xfId="1" applyFont="1" applyAlignment="1"/>
    <xf numFmtId="0" fontId="1" fillId="0" borderId="0" xfId="1" applyFont="1" applyAlignment="1">
      <alignment horizontal="center"/>
    </xf>
    <xf numFmtId="0" fontId="1" fillId="0" borderId="0" xfId="1" applyFont="1" applyAlignment="1"/>
    <xf numFmtId="0" fontId="1" fillId="0" borderId="0" xfId="1" applyFont="1" applyAlignment="1">
      <alignment horizontal="center"/>
    </xf>
    <xf numFmtId="0" fontId="1" fillId="0" borderId="0" xfId="1" applyFont="1" applyAlignment="1"/>
    <xf numFmtId="0" fontId="1" fillId="0" borderId="0" xfId="1" applyFont="1" applyAlignment="1">
      <alignment horizontal="center"/>
    </xf>
    <xf numFmtId="0" fontId="1" fillId="0" borderId="0" xfId="1" applyFont="1" applyAlignment="1"/>
    <xf numFmtId="0" fontId="1" fillId="0" borderId="0" xfId="1" applyFont="1" applyAlignment="1">
      <alignment horizontal="center"/>
    </xf>
    <xf numFmtId="0" fontId="1" fillId="0" borderId="0" xfId="1" applyFont="1" applyAlignment="1"/>
    <xf numFmtId="0" fontId="1" fillId="0" borderId="0" xfId="1" applyFont="1" applyAlignment="1">
      <alignment horizontal="center"/>
    </xf>
    <xf numFmtId="0" fontId="1" fillId="0" borderId="0" xfId="1" applyFont="1" applyAlignment="1"/>
    <xf numFmtId="0" fontId="1" fillId="0" borderId="0" xfId="1" applyFont="1" applyAlignment="1">
      <alignment horizontal="center"/>
    </xf>
    <xf numFmtId="0" fontId="1" fillId="0" borderId="0" xfId="1" applyFont="1" applyAlignment="1"/>
    <xf numFmtId="0" fontId="3" fillId="0" borderId="6" xfId="1" applyFont="1" applyFill="1" applyBorder="1" applyAlignment="1">
      <alignment horizontal="center"/>
    </xf>
    <xf numFmtId="0" fontId="1" fillId="0" borderId="0" xfId="1" applyFont="1" applyAlignment="1">
      <alignment horizontal="center"/>
    </xf>
    <xf numFmtId="0" fontId="1" fillId="0" borderId="0" xfId="1" applyFont="1" applyAlignment="1"/>
    <xf numFmtId="0" fontId="1" fillId="0" borderId="0" xfId="1" applyFont="1" applyAlignment="1">
      <alignment horizontal="center"/>
    </xf>
    <xf numFmtId="0" fontId="1" fillId="0" borderId="0" xfId="1" applyFont="1" applyAlignment="1"/>
    <xf numFmtId="0" fontId="1" fillId="0" borderId="0" xfId="1" applyFont="1" applyAlignment="1">
      <alignment horizontal="center"/>
    </xf>
    <xf numFmtId="0" fontId="1" fillId="0" borderId="0" xfId="1" applyFont="1" applyAlignment="1"/>
    <xf numFmtId="0" fontId="1" fillId="0" borderId="0" xfId="1" applyFont="1" applyAlignment="1">
      <alignment horizontal="center"/>
    </xf>
    <xf numFmtId="0" fontId="1" fillId="0" borderId="0" xfId="1" applyFont="1" applyAlignment="1"/>
    <xf numFmtId="0" fontId="1" fillId="0" borderId="0" xfId="1" applyFont="1" applyAlignment="1"/>
    <xf numFmtId="0" fontId="2" fillId="0" borderId="1" xfId="1" applyFont="1" applyBorder="1" applyAlignment="1">
      <alignment horizontal="center"/>
    </xf>
    <xf numFmtId="0" fontId="3" fillId="0" borderId="2" xfId="1" applyFont="1" applyBorder="1"/>
    <xf numFmtId="0" fontId="3" fillId="0" borderId="3" xfId="1" applyFont="1" applyBorder="1"/>
    <xf numFmtId="0" fontId="5" fillId="0" borderId="1" xfId="1" applyFont="1" applyBorder="1" applyAlignment="1">
      <alignment horizontal="center"/>
    </xf>
    <xf numFmtId="0" fontId="6" fillId="5" borderId="1" xfId="1" applyFont="1" applyFill="1" applyBorder="1" applyAlignment="1">
      <alignment horizontal="center" vertical="top"/>
    </xf>
    <xf numFmtId="0" fontId="3" fillId="4" borderId="2" xfId="1" applyFont="1" applyFill="1" applyBorder="1" applyAlignment="1">
      <alignment horizontal="center" vertical="top"/>
    </xf>
    <xf numFmtId="0" fontId="3" fillId="4" borderId="3" xfId="1" applyFont="1" applyFill="1" applyBorder="1" applyAlignment="1">
      <alignment horizontal="center" vertical="top"/>
    </xf>
    <xf numFmtId="0" fontId="4" fillId="0" borderId="1" xfId="1" applyFont="1" applyBorder="1" applyAlignment="1">
      <alignment horizontal="left" wrapText="1"/>
    </xf>
    <xf numFmtId="0" fontId="7" fillId="0" borderId="1" xfId="1" applyFont="1" applyBorder="1" applyAlignment="1">
      <alignment horizontal="left"/>
    </xf>
    <xf numFmtId="0" fontId="4" fillId="0" borderId="1" xfId="1" applyFont="1" applyBorder="1" applyAlignment="1">
      <alignment horizontal="left" vertical="top" wrapText="1"/>
    </xf>
    <xf numFmtId="0" fontId="7" fillId="0" borderId="1" xfId="1" applyFont="1" applyBorder="1" applyAlignment="1">
      <alignment horizontal="left" vertical="top" wrapText="1"/>
    </xf>
    <xf numFmtId="0" fontId="7" fillId="0" borderId="1" xfId="1" applyFont="1" applyBorder="1" applyAlignment="1">
      <alignment horizontal="left" vertical="top"/>
    </xf>
    <xf numFmtId="0" fontId="4" fillId="6" borderId="1" xfId="1" applyFont="1" applyFill="1" applyBorder="1" applyAlignment="1">
      <alignment horizontal="left" vertical="top" wrapText="1"/>
    </xf>
    <xf numFmtId="0" fontId="8" fillId="6" borderId="1" xfId="1" applyFont="1" applyFill="1" applyBorder="1" applyAlignment="1">
      <alignment horizontal="left" vertical="top"/>
    </xf>
    <xf numFmtId="0" fontId="8" fillId="6" borderId="2" xfId="1" applyFont="1" applyFill="1" applyBorder="1" applyAlignment="1">
      <alignment horizontal="left" vertical="top"/>
    </xf>
    <xf numFmtId="0" fontId="8" fillId="6" borderId="3" xfId="1" applyFont="1" applyFill="1" applyBorder="1" applyAlignment="1">
      <alignment horizontal="left" vertical="top"/>
    </xf>
    <xf numFmtId="0" fontId="4" fillId="0" borderId="4" xfId="1" applyFont="1" applyBorder="1" applyAlignment="1">
      <alignment horizontal="center" vertical="top" wrapText="1"/>
    </xf>
    <xf numFmtId="0" fontId="3" fillId="0" borderId="5" xfId="1" applyFont="1" applyBorder="1"/>
    <xf numFmtId="0" fontId="4" fillId="0" borderId="4" xfId="1" applyFont="1" applyBorder="1" applyAlignment="1">
      <alignment horizontal="center" vertical="center" wrapText="1"/>
    </xf>
    <xf numFmtId="0" fontId="11" fillId="0" borderId="7" xfId="1" applyFont="1" applyBorder="1" applyAlignment="1">
      <alignment horizontal="left" vertical="center" wrapText="1"/>
    </xf>
    <xf numFmtId="0" fontId="12" fillId="0" borderId="8" xfId="1" applyFont="1" applyBorder="1"/>
    <xf numFmtId="0" fontId="12" fillId="0" borderId="9" xfId="1" applyFont="1" applyBorder="1"/>
    <xf numFmtId="0" fontId="4" fillId="0" borderId="7" xfId="1" applyFont="1" applyBorder="1" applyAlignment="1">
      <alignment horizontal="left" vertical="center"/>
    </xf>
    <xf numFmtId="0" fontId="3" fillId="0" borderId="8" xfId="1" applyFont="1" applyBorder="1"/>
    <xf numFmtId="0" fontId="3" fillId="0" borderId="9" xfId="1" applyFont="1" applyBorder="1"/>
    <xf numFmtId="0" fontId="1" fillId="0" borderId="0" xfId="1" applyFont="1" applyAlignment="1">
      <alignment horizontal="center"/>
    </xf>
    <xf numFmtId="0" fontId="1" fillId="0" borderId="0" xfId="1" applyFont="1" applyAlignment="1"/>
    <xf numFmtId="0" fontId="13" fillId="8" borderId="10" xfId="1" applyFont="1" applyFill="1" applyBorder="1" applyAlignment="1">
      <alignment horizontal="justify" vertical="justify" wrapText="1"/>
    </xf>
    <xf numFmtId="0" fontId="13" fillId="0" borderId="11" xfId="1" applyFont="1" applyBorder="1" applyAlignment="1">
      <alignment horizontal="justify" vertical="justify"/>
    </xf>
    <xf numFmtId="0" fontId="13" fillId="0" borderId="12" xfId="1" applyFont="1" applyBorder="1" applyAlignment="1">
      <alignment horizontal="justify" vertical="justify"/>
    </xf>
    <xf numFmtId="0" fontId="14" fillId="0" borderId="14" xfId="1" applyFont="1" applyBorder="1" applyAlignment="1">
      <alignment horizontal="justify" vertical="center" wrapText="1"/>
    </xf>
    <xf numFmtId="0" fontId="12" fillId="0" borderId="0" xfId="1" applyFont="1" applyBorder="1" applyAlignment="1">
      <alignment horizontal="justify" vertical="center"/>
    </xf>
    <xf numFmtId="0" fontId="12" fillId="0" borderId="17" xfId="1" applyFont="1" applyBorder="1" applyAlignment="1">
      <alignment horizontal="justify" vertical="center"/>
    </xf>
    <xf numFmtId="0" fontId="12" fillId="0" borderId="18" xfId="1" applyFont="1" applyBorder="1" applyAlignment="1">
      <alignment horizontal="justify" vertical="center"/>
    </xf>
    <xf numFmtId="0" fontId="7" fillId="0" borderId="14" xfId="1" applyFont="1" applyBorder="1" applyAlignment="1">
      <alignment horizontal="right" vertical="center"/>
    </xf>
    <xf numFmtId="0" fontId="3" fillId="0" borderId="0" xfId="1" applyFont="1" applyBorder="1" applyAlignment="1">
      <alignment vertical="center"/>
    </xf>
    <xf numFmtId="0" fontId="3" fillId="0" borderId="15" xfId="1" applyFont="1" applyBorder="1" applyAlignment="1">
      <alignment vertical="center"/>
    </xf>
    <xf numFmtId="0" fontId="7" fillId="0" borderId="1" xfId="1" applyFont="1" applyBorder="1" applyAlignment="1">
      <alignment horizontal="center" vertical="center"/>
    </xf>
    <xf numFmtId="0" fontId="3" fillId="0" borderId="2" xfId="1" applyFont="1" applyBorder="1" applyAlignment="1">
      <alignment vertical="center"/>
    </xf>
    <xf numFmtId="0" fontId="3" fillId="0" borderId="3" xfId="1" applyFont="1" applyBorder="1" applyAlignment="1">
      <alignment vertical="center"/>
    </xf>
    <xf numFmtId="0" fontId="13" fillId="8" borderId="1" xfId="1" applyFont="1" applyFill="1" applyBorder="1" applyAlignment="1">
      <alignment horizontal="left" vertical="center" wrapText="1"/>
    </xf>
    <xf numFmtId="0" fontId="3" fillId="0" borderId="2" xfId="1" applyFont="1" applyBorder="1" applyAlignment="1">
      <alignment horizontal="left" vertical="center"/>
    </xf>
    <xf numFmtId="0" fontId="3" fillId="0" borderId="3" xfId="1" applyFont="1" applyBorder="1" applyAlignment="1">
      <alignment horizontal="left" vertical="center"/>
    </xf>
    <xf numFmtId="0" fontId="4" fillId="0" borderId="18" xfId="1" applyFont="1" applyBorder="1" applyAlignment="1">
      <alignment horizontal="center"/>
    </xf>
    <xf numFmtId="0" fontId="3" fillId="0" borderId="18" xfId="1" applyFont="1" applyBorder="1"/>
    <xf numFmtId="0" fontId="3" fillId="0" borderId="19" xfId="1" applyFont="1" applyBorder="1"/>
    <xf numFmtId="0" fontId="8" fillId="0" borderId="14" xfId="1" applyFont="1" applyBorder="1" applyAlignment="1">
      <alignment horizontal="justify" vertical="center" wrapText="1"/>
    </xf>
    <xf numFmtId="0" fontId="3" fillId="0" borderId="0" xfId="1" applyFont="1" applyBorder="1" applyAlignment="1">
      <alignment horizontal="justify" vertical="center"/>
    </xf>
    <xf numFmtId="0" fontId="3" fillId="0" borderId="17" xfId="1" applyFont="1" applyBorder="1" applyAlignment="1">
      <alignment horizontal="justify" vertical="center"/>
    </xf>
    <xf numFmtId="0" fontId="3" fillId="0" borderId="18" xfId="1" applyFont="1" applyBorder="1" applyAlignment="1">
      <alignment horizontal="justify" vertical="center"/>
    </xf>
    <xf numFmtId="0" fontId="17" fillId="0" borderId="14" xfId="1" applyFont="1" applyBorder="1" applyAlignment="1">
      <alignment horizontal="justify" vertical="center" wrapText="1"/>
    </xf>
    <xf numFmtId="0" fontId="18" fillId="0" borderId="0" xfId="1" applyFont="1" applyBorder="1" applyAlignment="1">
      <alignment horizontal="justify" vertical="center"/>
    </xf>
    <xf numFmtId="0" fontId="18" fillId="0" borderId="17" xfId="1" applyFont="1" applyBorder="1" applyAlignment="1">
      <alignment horizontal="justify" vertical="center"/>
    </xf>
    <xf numFmtId="0" fontId="18" fillId="0" borderId="18" xfId="1" applyFont="1" applyBorder="1" applyAlignment="1">
      <alignment horizontal="justify" vertical="center"/>
    </xf>
    <xf numFmtId="0" fontId="21" fillId="8" borderId="10" xfId="1" applyFont="1" applyFill="1" applyBorder="1" applyAlignment="1">
      <alignment horizontal="justify" vertical="justify" wrapText="1"/>
    </xf>
    <xf numFmtId="0" fontId="21" fillId="0" borderId="11" xfId="1" applyFont="1" applyBorder="1" applyAlignment="1">
      <alignment horizontal="justify" vertical="justify"/>
    </xf>
    <xf numFmtId="0" fontId="21" fillId="0" borderId="12" xfId="1" applyFont="1" applyBorder="1" applyAlignment="1">
      <alignment horizontal="justify" vertical="justify"/>
    </xf>
    <xf numFmtId="0" fontId="19" fillId="0" borderId="14" xfId="1" applyFont="1" applyBorder="1" applyAlignment="1">
      <alignment horizontal="justify" vertical="center" wrapText="1"/>
    </xf>
    <xf numFmtId="0" fontId="20" fillId="0" borderId="0" xfId="1" applyFont="1" applyBorder="1" applyAlignment="1">
      <alignment horizontal="justify" vertical="center"/>
    </xf>
    <xf numFmtId="0" fontId="20" fillId="0" borderId="17" xfId="1" applyFont="1" applyBorder="1" applyAlignment="1">
      <alignment horizontal="justify" vertical="center"/>
    </xf>
    <xf numFmtId="0" fontId="20" fillId="0" borderId="18" xfId="1" applyFont="1" applyBorder="1" applyAlignment="1">
      <alignment horizontal="justify" vertical="center"/>
    </xf>
    <xf numFmtId="0" fontId="22" fillId="8" borderId="10" xfId="1" applyFont="1" applyFill="1" applyBorder="1" applyAlignment="1">
      <alignment horizontal="justify" vertical="justify" wrapText="1"/>
    </xf>
    <xf numFmtId="0" fontId="22" fillId="0" borderId="11" xfId="1" applyFont="1" applyBorder="1" applyAlignment="1">
      <alignment horizontal="justify" vertical="justify"/>
    </xf>
    <xf numFmtId="0" fontId="22" fillId="0" borderId="12" xfId="1" applyFont="1" applyBorder="1" applyAlignment="1">
      <alignment horizontal="justify" vertical="justify"/>
    </xf>
    <xf numFmtId="0" fontId="23" fillId="8" borderId="10" xfId="1" applyFont="1" applyFill="1" applyBorder="1" applyAlignment="1">
      <alignment horizontal="justify" vertical="justify" wrapText="1"/>
    </xf>
    <xf numFmtId="0" fontId="23" fillId="0" borderId="11" xfId="1" applyFont="1" applyBorder="1" applyAlignment="1">
      <alignment horizontal="justify" vertical="justify"/>
    </xf>
    <xf numFmtId="0" fontId="23" fillId="0" borderId="12" xfId="1" applyFont="1" applyBorder="1" applyAlignment="1">
      <alignment horizontal="justify" vertical="justify"/>
    </xf>
    <xf numFmtId="0" fontId="1" fillId="0" borderId="0" xfId="1" applyFont="1" applyAlignment="1">
      <alignment horizontal="center" vertical="center"/>
    </xf>
    <xf numFmtId="0" fontId="4" fillId="0" borderId="0" xfId="1" applyFont="1" applyAlignment="1">
      <alignment horizontal="center" vertical="center"/>
    </xf>
    <xf numFmtId="0" fontId="24" fillId="0" borderId="0" xfId="1" applyFont="1" applyAlignment="1"/>
    <xf numFmtId="2" fontId="24" fillId="0" borderId="0" xfId="1" applyNumberFormat="1" applyFont="1" applyAlignment="1"/>
    <xf numFmtId="2" fontId="25" fillId="11" borderId="0" xfId="1" applyNumberFormat="1" applyFont="1" applyFill="1" applyAlignment="1"/>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1"/>
  <sheetViews>
    <sheetView tabSelected="1" topLeftCell="A34" workbookViewId="0">
      <selection activeCell="N41" sqref="N41"/>
    </sheetView>
  </sheetViews>
  <sheetFormatPr defaultColWidth="14.42578125" defaultRowHeight="15" x14ac:dyDescent="0.25"/>
  <cols>
    <col min="1" max="1" width="10.5703125" style="44" customWidth="1"/>
    <col min="2" max="2" width="18.5703125" style="44" customWidth="1"/>
    <col min="3" max="4" width="12.7109375" style="44" customWidth="1"/>
    <col min="5" max="5" width="14.7109375" style="44" customWidth="1"/>
    <col min="6" max="6" width="12.42578125" style="44" customWidth="1"/>
    <col min="7" max="7" width="15.140625" style="44" customWidth="1"/>
    <col min="8" max="9" width="12.7109375" style="44" customWidth="1"/>
    <col min="10" max="10" width="15" style="44" customWidth="1"/>
    <col min="11" max="11" width="9.140625" style="44" customWidth="1"/>
    <col min="12" max="12" width="13" style="44" customWidth="1"/>
    <col min="13" max="13" width="12.7109375" style="44" customWidth="1"/>
    <col min="14" max="14" width="14.28515625" style="44" customWidth="1"/>
    <col min="15" max="15" width="7.85546875" style="44" customWidth="1"/>
    <col min="16" max="17" width="9.140625" style="44" customWidth="1"/>
    <col min="18" max="16384" width="14.42578125" style="44"/>
  </cols>
  <sheetData>
    <row r="1" spans="1:17" ht="24" x14ac:dyDescent="0.4">
      <c r="A1" s="108" t="s">
        <v>0</v>
      </c>
      <c r="B1" s="109"/>
      <c r="C1" s="109"/>
      <c r="D1" s="109"/>
      <c r="E1" s="109"/>
      <c r="F1" s="109"/>
      <c r="G1" s="109"/>
      <c r="H1" s="109"/>
      <c r="I1" s="109"/>
      <c r="J1" s="110"/>
      <c r="K1" s="1"/>
      <c r="L1" s="2"/>
      <c r="M1" s="2"/>
      <c r="N1" s="2"/>
      <c r="O1" s="3"/>
      <c r="P1" s="4" t="s">
        <v>1</v>
      </c>
      <c r="Q1" s="2"/>
    </row>
    <row r="2" spans="1:17" ht="18.75" x14ac:dyDescent="0.3">
      <c r="A2" s="111" t="s">
        <v>2</v>
      </c>
      <c r="B2" s="109"/>
      <c r="C2" s="109"/>
      <c r="D2" s="109"/>
      <c r="E2" s="109"/>
      <c r="F2" s="109"/>
      <c r="G2" s="109"/>
      <c r="H2" s="109"/>
      <c r="I2" s="109"/>
      <c r="J2" s="110"/>
      <c r="K2" s="2"/>
      <c r="L2" s="2"/>
      <c r="M2" s="2"/>
      <c r="N2" s="2"/>
      <c r="O2" s="5"/>
      <c r="P2" s="4" t="s">
        <v>3</v>
      </c>
      <c r="Q2" s="2"/>
    </row>
    <row r="3" spans="1:17" ht="18.75" customHeight="1" x14ac:dyDescent="0.25">
      <c r="A3" s="112" t="s">
        <v>132</v>
      </c>
      <c r="B3" s="113"/>
      <c r="C3" s="113"/>
      <c r="D3" s="113"/>
      <c r="E3" s="113"/>
      <c r="F3" s="113"/>
      <c r="G3" s="113"/>
      <c r="H3" s="113"/>
      <c r="I3" s="113"/>
      <c r="J3" s="114"/>
      <c r="K3" s="6"/>
      <c r="L3" s="6"/>
      <c r="N3" s="6"/>
      <c r="O3" s="6"/>
      <c r="P3" s="6"/>
      <c r="Q3" s="6"/>
    </row>
    <row r="4" spans="1:17" ht="24" x14ac:dyDescent="0.4">
      <c r="A4" s="108" t="s">
        <v>4</v>
      </c>
      <c r="B4" s="109"/>
      <c r="C4" s="109"/>
      <c r="D4" s="109"/>
      <c r="E4" s="109"/>
      <c r="F4" s="109"/>
      <c r="G4" s="109"/>
      <c r="H4" s="109"/>
      <c r="I4" s="109"/>
      <c r="J4" s="110"/>
      <c r="K4" s="2"/>
      <c r="L4" s="2"/>
      <c r="M4" s="6"/>
      <c r="N4" s="2"/>
      <c r="O4" s="2"/>
      <c r="P4" s="2"/>
      <c r="Q4" s="2"/>
    </row>
    <row r="5" spans="1:17" x14ac:dyDescent="0.25">
      <c r="A5" s="115" t="s">
        <v>5</v>
      </c>
      <c r="B5" s="110"/>
      <c r="C5" s="116" t="s">
        <v>6</v>
      </c>
      <c r="D5" s="109"/>
      <c r="E5" s="109"/>
      <c r="F5" s="109"/>
      <c r="G5" s="109"/>
      <c r="H5" s="109"/>
      <c r="I5" s="109"/>
      <c r="J5" s="110"/>
      <c r="K5" s="2"/>
      <c r="L5" s="2"/>
      <c r="M5" s="2"/>
      <c r="N5" s="2"/>
      <c r="O5" s="2"/>
      <c r="P5" s="2"/>
      <c r="Q5" s="2"/>
    </row>
    <row r="6" spans="1:17" ht="45" customHeight="1" x14ac:dyDescent="0.25">
      <c r="A6" s="117" t="s">
        <v>7</v>
      </c>
      <c r="B6" s="110"/>
      <c r="C6" s="118" t="s">
        <v>8</v>
      </c>
      <c r="D6" s="109"/>
      <c r="E6" s="109"/>
      <c r="F6" s="109"/>
      <c r="G6" s="109"/>
      <c r="H6" s="109"/>
      <c r="I6" s="109"/>
      <c r="J6" s="110"/>
      <c r="K6" s="2"/>
      <c r="L6" s="2"/>
      <c r="M6" s="2"/>
      <c r="N6" s="2"/>
      <c r="O6" s="2"/>
      <c r="P6" s="2"/>
      <c r="Q6" s="2"/>
    </row>
    <row r="7" spans="1:17" x14ac:dyDescent="0.25">
      <c r="A7" s="117" t="s">
        <v>9</v>
      </c>
      <c r="B7" s="110"/>
      <c r="C7" s="119" t="s">
        <v>10</v>
      </c>
      <c r="D7" s="109"/>
      <c r="E7" s="109"/>
      <c r="F7" s="109"/>
      <c r="G7" s="109"/>
      <c r="H7" s="109"/>
      <c r="I7" s="109"/>
      <c r="J7" s="110"/>
      <c r="K7" s="2"/>
      <c r="L7" s="2"/>
      <c r="M7" s="2"/>
      <c r="N7" s="2"/>
      <c r="O7" s="2"/>
      <c r="P7" s="2"/>
      <c r="Q7" s="2"/>
    </row>
    <row r="8" spans="1:17" x14ac:dyDescent="0.25">
      <c r="A8" s="117" t="s">
        <v>11</v>
      </c>
      <c r="B8" s="110"/>
      <c r="C8" s="119" t="s">
        <v>12</v>
      </c>
      <c r="D8" s="109"/>
      <c r="E8" s="109"/>
      <c r="F8" s="109"/>
      <c r="G8" s="109"/>
      <c r="H8" s="109"/>
      <c r="I8" s="109"/>
      <c r="J8" s="110"/>
      <c r="K8" s="2"/>
      <c r="L8" s="2"/>
      <c r="M8" s="2"/>
      <c r="N8" s="2"/>
      <c r="O8" s="2"/>
      <c r="P8" s="2"/>
      <c r="Q8" s="2"/>
    </row>
    <row r="9" spans="1:17" x14ac:dyDescent="0.25">
      <c r="A9" s="120" t="s">
        <v>13</v>
      </c>
      <c r="B9" s="110"/>
      <c r="C9" s="121" t="s">
        <v>133</v>
      </c>
      <c r="D9" s="122"/>
      <c r="E9" s="122"/>
      <c r="F9" s="122"/>
      <c r="G9" s="122"/>
      <c r="H9" s="122"/>
      <c r="I9" s="122"/>
      <c r="J9" s="123"/>
      <c r="K9" s="6"/>
      <c r="L9" s="6"/>
      <c r="M9" s="6"/>
      <c r="N9" s="6"/>
      <c r="O9" s="6"/>
      <c r="P9" s="6"/>
      <c r="Q9" s="6"/>
    </row>
    <row r="10" spans="1:17" x14ac:dyDescent="0.25">
      <c r="A10" s="117" t="s">
        <v>14</v>
      </c>
      <c r="B10" s="110"/>
      <c r="C10" s="121"/>
      <c r="D10" s="122"/>
      <c r="E10" s="122"/>
      <c r="F10" s="122"/>
      <c r="G10" s="122"/>
      <c r="H10" s="122"/>
      <c r="I10" s="122"/>
      <c r="J10" s="123"/>
      <c r="K10" s="2"/>
      <c r="L10" s="2"/>
      <c r="M10" s="2"/>
      <c r="N10" s="2"/>
      <c r="O10" s="2"/>
      <c r="P10" s="2"/>
      <c r="Q10" s="2"/>
    </row>
    <row r="11" spans="1:17" ht="33" customHeight="1" x14ac:dyDescent="0.25">
      <c r="A11" s="124" t="s">
        <v>15</v>
      </c>
      <c r="B11" s="124" t="s">
        <v>16</v>
      </c>
      <c r="C11" s="126" t="s">
        <v>17</v>
      </c>
      <c r="D11" s="126" t="s">
        <v>18</v>
      </c>
      <c r="E11" s="124" t="s">
        <v>19</v>
      </c>
      <c r="F11" s="124" t="s">
        <v>15</v>
      </c>
      <c r="G11" s="124" t="s">
        <v>16</v>
      </c>
      <c r="H11" s="126" t="s">
        <v>17</v>
      </c>
      <c r="I11" s="126" t="s">
        <v>18</v>
      </c>
      <c r="J11" s="124" t="s">
        <v>19</v>
      </c>
      <c r="K11" s="2"/>
      <c r="L11" s="175" t="s">
        <v>16</v>
      </c>
      <c r="M11" s="176" t="s">
        <v>293</v>
      </c>
      <c r="N11" s="176"/>
      <c r="O11" s="2"/>
      <c r="P11" s="2"/>
      <c r="Q11" s="2"/>
    </row>
    <row r="12" spans="1:17" ht="13.5" customHeight="1" x14ac:dyDescent="0.25">
      <c r="A12" s="125"/>
      <c r="B12" s="125"/>
      <c r="C12" s="125"/>
      <c r="D12" s="125"/>
      <c r="E12" s="125"/>
      <c r="F12" s="125"/>
      <c r="G12" s="125"/>
      <c r="H12" s="125"/>
      <c r="I12" s="125"/>
      <c r="J12" s="125"/>
      <c r="K12" s="2"/>
      <c r="L12" s="175"/>
      <c r="M12" s="7" t="s">
        <v>17</v>
      </c>
      <c r="N12" s="2" t="s">
        <v>18</v>
      </c>
      <c r="O12" s="2"/>
      <c r="P12" s="2"/>
      <c r="Q12" s="2"/>
    </row>
    <row r="13" spans="1:17" x14ac:dyDescent="0.25">
      <c r="A13" s="8">
        <v>1</v>
      </c>
      <c r="B13" s="9" t="s">
        <v>20</v>
      </c>
      <c r="C13" s="39">
        <v>0</v>
      </c>
      <c r="D13" s="10">
        <v>210</v>
      </c>
      <c r="E13" s="11">
        <f t="shared" ref="E13:E60" si="0">SUM(C13,D13)</f>
        <v>210</v>
      </c>
      <c r="F13" s="8">
        <v>49</v>
      </c>
      <c r="G13" s="12" t="s">
        <v>21</v>
      </c>
      <c r="H13" s="37">
        <v>0</v>
      </c>
      <c r="I13" s="10">
        <v>210</v>
      </c>
      <c r="J13" s="8">
        <f t="shared" ref="J13:J60" si="1">SUM(H13,I13)</f>
        <v>210</v>
      </c>
      <c r="K13" s="2"/>
      <c r="L13" s="2"/>
      <c r="M13" s="7"/>
      <c r="N13" s="7"/>
      <c r="O13" s="2"/>
      <c r="P13" s="2"/>
      <c r="Q13" s="2"/>
    </row>
    <row r="14" spans="1:17" x14ac:dyDescent="0.25">
      <c r="A14" s="8">
        <f t="shared" ref="A14:A36" si="2">A13+1</f>
        <v>2</v>
      </c>
      <c r="B14" s="9" t="s">
        <v>22</v>
      </c>
      <c r="C14" s="39">
        <v>0</v>
      </c>
      <c r="D14" s="10">
        <v>210</v>
      </c>
      <c r="E14" s="11">
        <f t="shared" si="0"/>
        <v>210</v>
      </c>
      <c r="F14" s="8">
        <f t="shared" ref="F14:F36" si="3">F13+1</f>
        <v>50</v>
      </c>
      <c r="G14" s="12" t="s">
        <v>23</v>
      </c>
      <c r="H14" s="37">
        <v>0</v>
      </c>
      <c r="I14" s="10">
        <v>210</v>
      </c>
      <c r="J14" s="8">
        <f t="shared" si="1"/>
        <v>210</v>
      </c>
      <c r="K14" s="2"/>
      <c r="L14" s="2" t="s">
        <v>20</v>
      </c>
      <c r="M14" s="7">
        <f>AVERAGE(C13:C16)</f>
        <v>0</v>
      </c>
      <c r="N14" s="7">
        <f>AVERAGE(D13:D16)</f>
        <v>210</v>
      </c>
      <c r="O14" s="2"/>
      <c r="P14" s="2"/>
      <c r="Q14" s="2"/>
    </row>
    <row r="15" spans="1:17" x14ac:dyDescent="0.25">
      <c r="A15" s="8">
        <f t="shared" si="2"/>
        <v>3</v>
      </c>
      <c r="B15" s="9" t="s">
        <v>24</v>
      </c>
      <c r="C15" s="39">
        <v>0</v>
      </c>
      <c r="D15" s="10">
        <v>210</v>
      </c>
      <c r="E15" s="11">
        <f t="shared" si="0"/>
        <v>210</v>
      </c>
      <c r="F15" s="8">
        <f t="shared" si="3"/>
        <v>51</v>
      </c>
      <c r="G15" s="12" t="s">
        <v>25</v>
      </c>
      <c r="H15" s="37">
        <v>0</v>
      </c>
      <c r="I15" s="10">
        <v>210</v>
      </c>
      <c r="J15" s="8">
        <f t="shared" si="1"/>
        <v>210</v>
      </c>
      <c r="K15" s="2"/>
      <c r="L15" s="2" t="s">
        <v>28</v>
      </c>
      <c r="M15" s="7">
        <f>AVERAGE(C17:C20)</f>
        <v>0</v>
      </c>
      <c r="N15" s="7">
        <f>AVERAGE(D17:D20)</f>
        <v>210</v>
      </c>
      <c r="O15" s="2"/>
      <c r="P15" s="2"/>
      <c r="Q15" s="2"/>
    </row>
    <row r="16" spans="1:17" x14ac:dyDescent="0.25">
      <c r="A16" s="8">
        <f t="shared" si="2"/>
        <v>4</v>
      </c>
      <c r="B16" s="9" t="s">
        <v>26</v>
      </c>
      <c r="C16" s="39">
        <v>0</v>
      </c>
      <c r="D16" s="10">
        <v>210</v>
      </c>
      <c r="E16" s="11">
        <f t="shared" si="0"/>
        <v>210</v>
      </c>
      <c r="F16" s="8">
        <f t="shared" si="3"/>
        <v>52</v>
      </c>
      <c r="G16" s="12" t="s">
        <v>27</v>
      </c>
      <c r="H16" s="37">
        <v>0</v>
      </c>
      <c r="I16" s="10">
        <v>210</v>
      </c>
      <c r="J16" s="8">
        <f t="shared" si="1"/>
        <v>210</v>
      </c>
      <c r="K16" s="2"/>
      <c r="L16" s="2" t="s">
        <v>36</v>
      </c>
      <c r="M16" s="7">
        <f>AVERAGE(C21:C24)</f>
        <v>0</v>
      </c>
      <c r="N16" s="7">
        <f>AVERAGE(D21:D24)</f>
        <v>210</v>
      </c>
      <c r="O16" s="2"/>
      <c r="P16" s="2"/>
      <c r="Q16" s="2"/>
    </row>
    <row r="17" spans="1:17" x14ac:dyDescent="0.25">
      <c r="A17" s="8">
        <f t="shared" si="2"/>
        <v>5</v>
      </c>
      <c r="B17" s="9" t="s">
        <v>28</v>
      </c>
      <c r="C17" s="39">
        <v>0</v>
      </c>
      <c r="D17" s="10">
        <v>210</v>
      </c>
      <c r="E17" s="11">
        <f t="shared" si="0"/>
        <v>210</v>
      </c>
      <c r="F17" s="8">
        <f t="shared" si="3"/>
        <v>53</v>
      </c>
      <c r="G17" s="12" t="s">
        <v>29</v>
      </c>
      <c r="H17" s="37">
        <v>0</v>
      </c>
      <c r="I17" s="10">
        <v>210</v>
      </c>
      <c r="J17" s="8">
        <f t="shared" si="1"/>
        <v>210</v>
      </c>
      <c r="K17" s="2"/>
      <c r="L17" s="2" t="s">
        <v>44</v>
      </c>
      <c r="M17" s="7">
        <f>AVERAGE(C25:C28)</f>
        <v>0</v>
      </c>
      <c r="N17" s="7">
        <f>AVERAGE(D25:D28)</f>
        <v>210</v>
      </c>
      <c r="O17" s="2"/>
      <c r="P17" s="2"/>
      <c r="Q17" s="2"/>
    </row>
    <row r="18" spans="1:17" x14ac:dyDescent="0.25">
      <c r="A18" s="8">
        <f t="shared" si="2"/>
        <v>6</v>
      </c>
      <c r="B18" s="9" t="s">
        <v>30</v>
      </c>
      <c r="C18" s="39">
        <v>0</v>
      </c>
      <c r="D18" s="10">
        <v>210</v>
      </c>
      <c r="E18" s="11">
        <f t="shared" si="0"/>
        <v>210</v>
      </c>
      <c r="F18" s="8">
        <f t="shared" si="3"/>
        <v>54</v>
      </c>
      <c r="G18" s="12" t="s">
        <v>31</v>
      </c>
      <c r="H18" s="37">
        <v>0</v>
      </c>
      <c r="I18" s="10">
        <v>210</v>
      </c>
      <c r="J18" s="8">
        <f t="shared" si="1"/>
        <v>210</v>
      </c>
      <c r="K18" s="2"/>
      <c r="L18" s="2" t="s">
        <v>52</v>
      </c>
      <c r="M18" s="7">
        <f>AVERAGE(C29:C32)</f>
        <v>0</v>
      </c>
      <c r="N18" s="7">
        <f>AVERAGE(D29:D32)</f>
        <v>210</v>
      </c>
      <c r="O18" s="2"/>
      <c r="P18" s="2"/>
      <c r="Q18" s="2"/>
    </row>
    <row r="19" spans="1:17" x14ac:dyDescent="0.25">
      <c r="A19" s="8">
        <f t="shared" si="2"/>
        <v>7</v>
      </c>
      <c r="B19" s="9" t="s">
        <v>32</v>
      </c>
      <c r="C19" s="39">
        <v>0</v>
      </c>
      <c r="D19" s="10">
        <v>210</v>
      </c>
      <c r="E19" s="11">
        <f t="shared" si="0"/>
        <v>210</v>
      </c>
      <c r="F19" s="8">
        <f t="shared" si="3"/>
        <v>55</v>
      </c>
      <c r="G19" s="12" t="s">
        <v>33</v>
      </c>
      <c r="H19" s="37">
        <v>0</v>
      </c>
      <c r="I19" s="10">
        <v>210</v>
      </c>
      <c r="J19" s="8">
        <f t="shared" si="1"/>
        <v>210</v>
      </c>
      <c r="K19" s="2"/>
      <c r="L19" s="2" t="s">
        <v>60</v>
      </c>
      <c r="M19" s="7">
        <f>AVERAGE(C33:C36)</f>
        <v>0</v>
      </c>
      <c r="N19" s="7">
        <f>AVERAGE(D33:D36)</f>
        <v>210</v>
      </c>
      <c r="O19" s="2"/>
      <c r="P19" s="2"/>
      <c r="Q19" s="2"/>
    </row>
    <row r="20" spans="1:17" x14ac:dyDescent="0.25">
      <c r="A20" s="8">
        <f t="shared" si="2"/>
        <v>8</v>
      </c>
      <c r="B20" s="9" t="s">
        <v>34</v>
      </c>
      <c r="C20" s="39">
        <v>0</v>
      </c>
      <c r="D20" s="10">
        <v>210</v>
      </c>
      <c r="E20" s="11">
        <f t="shared" si="0"/>
        <v>210</v>
      </c>
      <c r="F20" s="8">
        <f t="shared" si="3"/>
        <v>56</v>
      </c>
      <c r="G20" s="12" t="s">
        <v>35</v>
      </c>
      <c r="H20" s="37">
        <v>0</v>
      </c>
      <c r="I20" s="10">
        <v>210</v>
      </c>
      <c r="J20" s="8">
        <f t="shared" si="1"/>
        <v>210</v>
      </c>
      <c r="K20" s="2"/>
      <c r="L20" s="2" t="s">
        <v>68</v>
      </c>
      <c r="M20" s="7">
        <f>AVERAGE(C37:C40)</f>
        <v>0</v>
      </c>
      <c r="N20" s="7">
        <f>AVERAGE(D37:D40)</f>
        <v>210</v>
      </c>
      <c r="O20" s="2"/>
      <c r="P20" s="2"/>
      <c r="Q20" s="2"/>
    </row>
    <row r="21" spans="1:17" ht="15.75" customHeight="1" x14ac:dyDescent="0.25">
      <c r="A21" s="8">
        <f t="shared" si="2"/>
        <v>9</v>
      </c>
      <c r="B21" s="9" t="s">
        <v>36</v>
      </c>
      <c r="C21" s="39">
        <v>0</v>
      </c>
      <c r="D21" s="10">
        <v>210</v>
      </c>
      <c r="E21" s="11">
        <f t="shared" si="0"/>
        <v>210</v>
      </c>
      <c r="F21" s="8">
        <f t="shared" si="3"/>
        <v>57</v>
      </c>
      <c r="G21" s="12" t="s">
        <v>37</v>
      </c>
      <c r="H21" s="37">
        <v>0</v>
      </c>
      <c r="I21" s="10">
        <v>210</v>
      </c>
      <c r="J21" s="8">
        <f t="shared" si="1"/>
        <v>210</v>
      </c>
      <c r="K21" s="2"/>
      <c r="L21" s="2" t="s">
        <v>76</v>
      </c>
      <c r="M21" s="7">
        <f>AVERAGE(C41:C44)</f>
        <v>0</v>
      </c>
      <c r="N21" s="7">
        <f>AVERAGE(D41:D44)</f>
        <v>210</v>
      </c>
      <c r="O21" s="2"/>
      <c r="P21" s="2"/>
      <c r="Q21" s="2"/>
    </row>
    <row r="22" spans="1:17" ht="15.75" customHeight="1" x14ac:dyDescent="0.25">
      <c r="A22" s="8">
        <f t="shared" si="2"/>
        <v>10</v>
      </c>
      <c r="B22" s="9" t="s">
        <v>38</v>
      </c>
      <c r="C22" s="39">
        <v>0</v>
      </c>
      <c r="D22" s="10">
        <v>210</v>
      </c>
      <c r="E22" s="11">
        <f t="shared" si="0"/>
        <v>210</v>
      </c>
      <c r="F22" s="8">
        <f t="shared" si="3"/>
        <v>58</v>
      </c>
      <c r="G22" s="12" t="s">
        <v>39</v>
      </c>
      <c r="H22" s="37">
        <v>0</v>
      </c>
      <c r="I22" s="10">
        <v>210</v>
      </c>
      <c r="J22" s="8">
        <f t="shared" si="1"/>
        <v>210</v>
      </c>
      <c r="K22" s="2"/>
      <c r="L22" s="2" t="s">
        <v>84</v>
      </c>
      <c r="M22" s="7">
        <f>AVERAGE(C45:C48)</f>
        <v>0</v>
      </c>
      <c r="N22" s="7">
        <f>AVERAGE(D45:D48)</f>
        <v>210</v>
      </c>
      <c r="O22" s="2"/>
      <c r="P22" s="2"/>
      <c r="Q22" s="2"/>
    </row>
    <row r="23" spans="1:17" ht="15.75" customHeight="1" x14ac:dyDescent="0.25">
      <c r="A23" s="8">
        <f t="shared" si="2"/>
        <v>11</v>
      </c>
      <c r="B23" s="9" t="s">
        <v>40</v>
      </c>
      <c r="C23" s="39">
        <v>0</v>
      </c>
      <c r="D23" s="10">
        <v>210</v>
      </c>
      <c r="E23" s="11">
        <f t="shared" si="0"/>
        <v>210</v>
      </c>
      <c r="F23" s="8">
        <f t="shared" si="3"/>
        <v>59</v>
      </c>
      <c r="G23" s="12" t="s">
        <v>41</v>
      </c>
      <c r="H23" s="37">
        <v>0</v>
      </c>
      <c r="I23" s="10">
        <v>210</v>
      </c>
      <c r="J23" s="8">
        <f t="shared" si="1"/>
        <v>210</v>
      </c>
      <c r="K23" s="2"/>
      <c r="L23" s="2" t="s">
        <v>92</v>
      </c>
      <c r="M23" s="7">
        <f>AVERAGE(C49:C52)</f>
        <v>0</v>
      </c>
      <c r="N23" s="7">
        <f>AVERAGE(D49:D52)</f>
        <v>210</v>
      </c>
      <c r="O23" s="2"/>
      <c r="P23" s="2"/>
      <c r="Q23" s="2"/>
    </row>
    <row r="24" spans="1:17" ht="15.75" customHeight="1" x14ac:dyDescent="0.25">
      <c r="A24" s="8">
        <f t="shared" si="2"/>
        <v>12</v>
      </c>
      <c r="B24" s="9" t="s">
        <v>42</v>
      </c>
      <c r="C24" s="39">
        <v>0</v>
      </c>
      <c r="D24" s="10">
        <v>210</v>
      </c>
      <c r="E24" s="11">
        <f t="shared" si="0"/>
        <v>210</v>
      </c>
      <c r="F24" s="8">
        <f t="shared" si="3"/>
        <v>60</v>
      </c>
      <c r="G24" s="12" t="s">
        <v>43</v>
      </c>
      <c r="H24" s="37">
        <v>0</v>
      </c>
      <c r="I24" s="10">
        <v>210</v>
      </c>
      <c r="J24" s="8">
        <f t="shared" si="1"/>
        <v>210</v>
      </c>
      <c r="K24" s="2"/>
      <c r="L24" s="13" t="s">
        <v>100</v>
      </c>
      <c r="M24" s="7">
        <f>AVERAGE(C53:C56)</f>
        <v>0</v>
      </c>
      <c r="N24" s="7">
        <f>AVERAGE(D53:D56)</f>
        <v>210</v>
      </c>
      <c r="O24" s="2"/>
      <c r="P24" s="2"/>
      <c r="Q24" s="2"/>
    </row>
    <row r="25" spans="1:17" ht="15.75" customHeight="1" x14ac:dyDescent="0.25">
      <c r="A25" s="8">
        <f t="shared" si="2"/>
        <v>13</v>
      </c>
      <c r="B25" s="9" t="s">
        <v>44</v>
      </c>
      <c r="C25" s="39">
        <v>0</v>
      </c>
      <c r="D25" s="10">
        <v>210</v>
      </c>
      <c r="E25" s="11">
        <f t="shared" si="0"/>
        <v>210</v>
      </c>
      <c r="F25" s="8">
        <f t="shared" si="3"/>
        <v>61</v>
      </c>
      <c r="G25" s="12" t="s">
        <v>45</v>
      </c>
      <c r="H25" s="37">
        <v>0</v>
      </c>
      <c r="I25" s="10">
        <v>210</v>
      </c>
      <c r="J25" s="8">
        <f t="shared" si="1"/>
        <v>210</v>
      </c>
      <c r="K25" s="2"/>
      <c r="L25" s="16" t="s">
        <v>108</v>
      </c>
      <c r="M25" s="7">
        <f>AVERAGE(C57:C60)</f>
        <v>0</v>
      </c>
      <c r="N25" s="7">
        <f>AVERAGE(D57:D60)</f>
        <v>210</v>
      </c>
      <c r="O25" s="2"/>
      <c r="P25" s="2"/>
      <c r="Q25" s="2"/>
    </row>
    <row r="26" spans="1:17" ht="15.75" customHeight="1" x14ac:dyDescent="0.25">
      <c r="A26" s="8">
        <f t="shared" si="2"/>
        <v>14</v>
      </c>
      <c r="B26" s="9" t="s">
        <v>46</v>
      </c>
      <c r="C26" s="39">
        <v>0</v>
      </c>
      <c r="D26" s="10">
        <v>210</v>
      </c>
      <c r="E26" s="11">
        <f t="shared" si="0"/>
        <v>210</v>
      </c>
      <c r="F26" s="8">
        <f t="shared" si="3"/>
        <v>62</v>
      </c>
      <c r="G26" s="12" t="s">
        <v>47</v>
      </c>
      <c r="H26" s="37">
        <v>0</v>
      </c>
      <c r="I26" s="10">
        <v>210</v>
      </c>
      <c r="J26" s="8">
        <f t="shared" si="1"/>
        <v>210</v>
      </c>
      <c r="K26" s="2"/>
      <c r="L26" s="16" t="s">
        <v>21</v>
      </c>
      <c r="M26" s="7">
        <f>AVERAGE(H13:H16)</f>
        <v>0</v>
      </c>
      <c r="N26" s="7">
        <f>AVERAGE(I13:I16)</f>
        <v>210</v>
      </c>
      <c r="O26" s="2"/>
      <c r="P26" s="2"/>
      <c r="Q26" s="2"/>
    </row>
    <row r="27" spans="1:17" ht="15.75" customHeight="1" x14ac:dyDescent="0.25">
      <c r="A27" s="8">
        <f t="shared" si="2"/>
        <v>15</v>
      </c>
      <c r="B27" s="9" t="s">
        <v>48</v>
      </c>
      <c r="C27" s="39">
        <v>0</v>
      </c>
      <c r="D27" s="10">
        <v>210</v>
      </c>
      <c r="E27" s="11">
        <f t="shared" si="0"/>
        <v>210</v>
      </c>
      <c r="F27" s="8">
        <f t="shared" si="3"/>
        <v>63</v>
      </c>
      <c r="G27" s="12" t="s">
        <v>49</v>
      </c>
      <c r="H27" s="37">
        <v>0</v>
      </c>
      <c r="I27" s="10">
        <v>210</v>
      </c>
      <c r="J27" s="8">
        <f t="shared" si="1"/>
        <v>210</v>
      </c>
      <c r="K27" s="2"/>
      <c r="L27" s="24" t="s">
        <v>29</v>
      </c>
      <c r="M27" s="7">
        <f>AVERAGE(H17:H20)</f>
        <v>0</v>
      </c>
      <c r="N27" s="7">
        <f>AVERAGE(I17:I20)</f>
        <v>210</v>
      </c>
      <c r="O27" s="2"/>
      <c r="P27" s="2"/>
      <c r="Q27" s="2"/>
    </row>
    <row r="28" spans="1:17" ht="15.75" customHeight="1" x14ac:dyDescent="0.25">
      <c r="A28" s="8">
        <f t="shared" si="2"/>
        <v>16</v>
      </c>
      <c r="B28" s="9" t="s">
        <v>50</v>
      </c>
      <c r="C28" s="39">
        <v>0</v>
      </c>
      <c r="D28" s="10">
        <v>210</v>
      </c>
      <c r="E28" s="11">
        <f t="shared" si="0"/>
        <v>210</v>
      </c>
      <c r="F28" s="8">
        <f t="shared" si="3"/>
        <v>64</v>
      </c>
      <c r="G28" s="12" t="s">
        <v>51</v>
      </c>
      <c r="H28" s="37">
        <v>0</v>
      </c>
      <c r="I28" s="10">
        <v>210</v>
      </c>
      <c r="J28" s="8">
        <f t="shared" si="1"/>
        <v>210</v>
      </c>
      <c r="K28" s="2"/>
      <c r="L28" s="2" t="s">
        <v>37</v>
      </c>
      <c r="M28" s="7">
        <f>AVERAGE(H21:H24)</f>
        <v>0</v>
      </c>
      <c r="N28" s="7">
        <f>AVERAGE(I21:I24)</f>
        <v>210</v>
      </c>
      <c r="O28" s="2"/>
      <c r="P28" s="2"/>
      <c r="Q28" s="2"/>
    </row>
    <row r="29" spans="1:17" ht="15.75" customHeight="1" x14ac:dyDescent="0.25">
      <c r="A29" s="8">
        <f t="shared" si="2"/>
        <v>17</v>
      </c>
      <c r="B29" s="9" t="s">
        <v>52</v>
      </c>
      <c r="C29" s="39">
        <v>0</v>
      </c>
      <c r="D29" s="10">
        <v>210</v>
      </c>
      <c r="E29" s="11">
        <f t="shared" si="0"/>
        <v>210</v>
      </c>
      <c r="F29" s="8">
        <f t="shared" si="3"/>
        <v>65</v>
      </c>
      <c r="G29" s="12" t="s">
        <v>53</v>
      </c>
      <c r="H29" s="37">
        <v>0</v>
      </c>
      <c r="I29" s="10">
        <v>210</v>
      </c>
      <c r="J29" s="8">
        <f t="shared" si="1"/>
        <v>210</v>
      </c>
      <c r="K29" s="2"/>
      <c r="L29" s="2" t="s">
        <v>45</v>
      </c>
      <c r="M29" s="7">
        <f>AVERAGE(H25:H28)</f>
        <v>0</v>
      </c>
      <c r="N29" s="7">
        <f>AVERAGE(I25:I28)</f>
        <v>210</v>
      </c>
      <c r="O29" s="2"/>
      <c r="P29" s="2"/>
      <c r="Q29" s="2"/>
    </row>
    <row r="30" spans="1:17" ht="15.75" customHeight="1" x14ac:dyDescent="0.25">
      <c r="A30" s="8">
        <f t="shared" si="2"/>
        <v>18</v>
      </c>
      <c r="B30" s="9" t="s">
        <v>54</v>
      </c>
      <c r="C30" s="39">
        <v>0</v>
      </c>
      <c r="D30" s="10">
        <v>210</v>
      </c>
      <c r="E30" s="11">
        <f t="shared" si="0"/>
        <v>210</v>
      </c>
      <c r="F30" s="8">
        <f t="shared" si="3"/>
        <v>66</v>
      </c>
      <c r="G30" s="12" t="s">
        <v>55</v>
      </c>
      <c r="H30" s="37">
        <v>0</v>
      </c>
      <c r="I30" s="10">
        <v>210</v>
      </c>
      <c r="J30" s="8">
        <f t="shared" si="1"/>
        <v>210</v>
      </c>
      <c r="K30" s="2"/>
      <c r="L30" s="2" t="s">
        <v>53</v>
      </c>
      <c r="M30" s="7">
        <f>AVERAGE(H29:H32)</f>
        <v>0</v>
      </c>
      <c r="N30" s="7">
        <f>AVERAGE(I29:I32)</f>
        <v>210</v>
      </c>
      <c r="O30" s="2"/>
      <c r="P30" s="2"/>
      <c r="Q30" s="2"/>
    </row>
    <row r="31" spans="1:17" ht="15.75" customHeight="1" x14ac:dyDescent="0.25">
      <c r="A31" s="8">
        <f t="shared" si="2"/>
        <v>19</v>
      </c>
      <c r="B31" s="9" t="s">
        <v>56</v>
      </c>
      <c r="C31" s="39">
        <v>0</v>
      </c>
      <c r="D31" s="10">
        <v>210</v>
      </c>
      <c r="E31" s="11">
        <f t="shared" si="0"/>
        <v>210</v>
      </c>
      <c r="F31" s="8">
        <f t="shared" si="3"/>
        <v>67</v>
      </c>
      <c r="G31" s="12" t="s">
        <v>57</v>
      </c>
      <c r="H31" s="37">
        <v>0</v>
      </c>
      <c r="I31" s="10">
        <v>210</v>
      </c>
      <c r="J31" s="8">
        <f t="shared" si="1"/>
        <v>210</v>
      </c>
      <c r="K31" s="2"/>
      <c r="L31" s="2" t="s">
        <v>61</v>
      </c>
      <c r="M31" s="7">
        <f>AVERAGE(H33:H36)</f>
        <v>0</v>
      </c>
      <c r="N31" s="7">
        <f>AVERAGE(I33:I36)</f>
        <v>210</v>
      </c>
      <c r="O31" s="2"/>
      <c r="P31" s="2"/>
      <c r="Q31" s="2"/>
    </row>
    <row r="32" spans="1:17" ht="15.75" customHeight="1" x14ac:dyDescent="0.25">
      <c r="A32" s="8">
        <f t="shared" si="2"/>
        <v>20</v>
      </c>
      <c r="B32" s="9" t="s">
        <v>58</v>
      </c>
      <c r="C32" s="39">
        <v>0</v>
      </c>
      <c r="D32" s="10">
        <v>210</v>
      </c>
      <c r="E32" s="11">
        <f t="shared" si="0"/>
        <v>210</v>
      </c>
      <c r="F32" s="8">
        <f t="shared" si="3"/>
        <v>68</v>
      </c>
      <c r="G32" s="12" t="s">
        <v>59</v>
      </c>
      <c r="H32" s="37">
        <v>0</v>
      </c>
      <c r="I32" s="10">
        <v>210</v>
      </c>
      <c r="J32" s="8">
        <f t="shared" si="1"/>
        <v>210</v>
      </c>
      <c r="K32" s="2"/>
      <c r="L32" s="2" t="s">
        <v>69</v>
      </c>
      <c r="M32" s="7">
        <f>AVERAGE(H37:H40)</f>
        <v>0</v>
      </c>
      <c r="N32" s="7">
        <f>AVERAGE(I37:I40)</f>
        <v>210</v>
      </c>
      <c r="O32" s="2"/>
      <c r="P32" s="2"/>
      <c r="Q32" s="2"/>
    </row>
    <row r="33" spans="1:17" ht="15.75" customHeight="1" x14ac:dyDescent="0.25">
      <c r="A33" s="8">
        <f t="shared" si="2"/>
        <v>21</v>
      </c>
      <c r="B33" s="9" t="s">
        <v>60</v>
      </c>
      <c r="C33" s="39">
        <v>0</v>
      </c>
      <c r="D33" s="10">
        <v>210</v>
      </c>
      <c r="E33" s="11">
        <f t="shared" si="0"/>
        <v>210</v>
      </c>
      <c r="F33" s="8">
        <f t="shared" si="3"/>
        <v>69</v>
      </c>
      <c r="G33" s="12" t="s">
        <v>61</v>
      </c>
      <c r="H33" s="37">
        <v>0</v>
      </c>
      <c r="I33" s="10">
        <v>210</v>
      </c>
      <c r="J33" s="8">
        <f t="shared" si="1"/>
        <v>210</v>
      </c>
      <c r="K33" s="2"/>
      <c r="L33" s="2" t="s">
        <v>77</v>
      </c>
      <c r="M33" s="7">
        <f>AVERAGE(H41:H44)</f>
        <v>0</v>
      </c>
      <c r="N33" s="7">
        <f>AVERAGE(I41:I44)</f>
        <v>210</v>
      </c>
      <c r="O33" s="2"/>
      <c r="P33" s="2"/>
      <c r="Q33" s="2"/>
    </row>
    <row r="34" spans="1:17" ht="15.75" customHeight="1" x14ac:dyDescent="0.25">
      <c r="A34" s="8">
        <f t="shared" si="2"/>
        <v>22</v>
      </c>
      <c r="B34" s="9" t="s">
        <v>62</v>
      </c>
      <c r="C34" s="39">
        <v>0</v>
      </c>
      <c r="D34" s="10">
        <v>210</v>
      </c>
      <c r="E34" s="11">
        <f t="shared" si="0"/>
        <v>210</v>
      </c>
      <c r="F34" s="8">
        <f t="shared" si="3"/>
        <v>70</v>
      </c>
      <c r="G34" s="12" t="s">
        <v>63</v>
      </c>
      <c r="H34" s="37">
        <v>0</v>
      </c>
      <c r="I34" s="10">
        <v>210</v>
      </c>
      <c r="J34" s="8">
        <f t="shared" si="1"/>
        <v>210</v>
      </c>
      <c r="K34" s="2"/>
      <c r="L34" s="2" t="s">
        <v>85</v>
      </c>
      <c r="M34" s="7">
        <f>AVERAGE(H45:H48)</f>
        <v>0</v>
      </c>
      <c r="N34" s="7">
        <f>AVERAGE(I45:I48)</f>
        <v>210</v>
      </c>
      <c r="O34" s="2"/>
      <c r="P34" s="2"/>
      <c r="Q34" s="2"/>
    </row>
    <row r="35" spans="1:17" ht="15.75" customHeight="1" x14ac:dyDescent="0.25">
      <c r="A35" s="8">
        <f t="shared" si="2"/>
        <v>23</v>
      </c>
      <c r="B35" s="9" t="s">
        <v>64</v>
      </c>
      <c r="C35" s="39">
        <v>0</v>
      </c>
      <c r="D35" s="10">
        <v>210</v>
      </c>
      <c r="E35" s="11">
        <f t="shared" si="0"/>
        <v>210</v>
      </c>
      <c r="F35" s="8">
        <f t="shared" si="3"/>
        <v>71</v>
      </c>
      <c r="G35" s="12" t="s">
        <v>65</v>
      </c>
      <c r="H35" s="37">
        <v>0</v>
      </c>
      <c r="I35" s="10">
        <v>210</v>
      </c>
      <c r="J35" s="8">
        <f t="shared" si="1"/>
        <v>210</v>
      </c>
      <c r="K35" s="2"/>
      <c r="L35" s="2" t="s">
        <v>93</v>
      </c>
      <c r="M35" s="7">
        <f>AVERAGE(H49:H52)</f>
        <v>0</v>
      </c>
      <c r="N35" s="7">
        <f>AVERAGE(I49:I52)</f>
        <v>210</v>
      </c>
      <c r="O35" s="2"/>
      <c r="P35" s="2"/>
      <c r="Q35" s="2"/>
    </row>
    <row r="36" spans="1:17" ht="15.75" customHeight="1" x14ac:dyDescent="0.25">
      <c r="A36" s="8">
        <f t="shared" si="2"/>
        <v>24</v>
      </c>
      <c r="B36" s="9" t="s">
        <v>66</v>
      </c>
      <c r="C36" s="39">
        <v>0</v>
      </c>
      <c r="D36" s="10">
        <v>210</v>
      </c>
      <c r="E36" s="11">
        <f t="shared" si="0"/>
        <v>210</v>
      </c>
      <c r="F36" s="8">
        <f t="shared" si="3"/>
        <v>72</v>
      </c>
      <c r="G36" s="12" t="s">
        <v>67</v>
      </c>
      <c r="H36" s="37">
        <v>0</v>
      </c>
      <c r="I36" s="10">
        <v>210</v>
      </c>
      <c r="J36" s="8">
        <f t="shared" si="1"/>
        <v>210</v>
      </c>
      <c r="K36" s="2"/>
      <c r="L36" s="107" t="s">
        <v>101</v>
      </c>
      <c r="M36" s="7">
        <f>AVERAGE(H53:H56)</f>
        <v>0</v>
      </c>
      <c r="N36" s="7">
        <f>AVERAGE(I53:I56)</f>
        <v>210</v>
      </c>
      <c r="O36" s="2"/>
      <c r="P36" s="2"/>
      <c r="Q36" s="2"/>
    </row>
    <row r="37" spans="1:17" ht="15.75" customHeight="1" x14ac:dyDescent="0.25">
      <c r="A37" s="8">
        <v>25</v>
      </c>
      <c r="B37" s="9" t="s">
        <v>68</v>
      </c>
      <c r="C37" s="39">
        <v>0</v>
      </c>
      <c r="D37" s="10">
        <v>210</v>
      </c>
      <c r="E37" s="11">
        <f t="shared" si="0"/>
        <v>210</v>
      </c>
      <c r="F37" s="8">
        <v>73</v>
      </c>
      <c r="G37" s="12" t="s">
        <v>69</v>
      </c>
      <c r="H37" s="37">
        <v>0</v>
      </c>
      <c r="I37" s="10">
        <v>210</v>
      </c>
      <c r="J37" s="8">
        <f t="shared" si="1"/>
        <v>210</v>
      </c>
      <c r="K37" s="2"/>
      <c r="L37" s="107" t="s">
        <v>109</v>
      </c>
      <c r="M37" s="7">
        <f>AVERAGE(H57:H60)</f>
        <v>0</v>
      </c>
      <c r="N37" s="7">
        <f>AVERAGE(I57:I60)</f>
        <v>210</v>
      </c>
      <c r="O37" s="2"/>
      <c r="P37" s="2"/>
      <c r="Q37" s="2"/>
    </row>
    <row r="38" spans="1:17" ht="15.75" customHeight="1" x14ac:dyDescent="0.25">
      <c r="A38" s="8">
        <f t="shared" ref="A38:A60" si="4">A37+1</f>
        <v>26</v>
      </c>
      <c r="B38" s="9" t="s">
        <v>70</v>
      </c>
      <c r="C38" s="39">
        <v>0</v>
      </c>
      <c r="D38" s="10">
        <v>210</v>
      </c>
      <c r="E38" s="8">
        <f t="shared" si="0"/>
        <v>210</v>
      </c>
      <c r="F38" s="8">
        <f t="shared" ref="F38:F60" si="5">F37+1</f>
        <v>74</v>
      </c>
      <c r="G38" s="12" t="s">
        <v>71</v>
      </c>
      <c r="H38" s="37">
        <v>0</v>
      </c>
      <c r="I38" s="10">
        <v>210</v>
      </c>
      <c r="J38" s="8">
        <f t="shared" si="1"/>
        <v>210</v>
      </c>
      <c r="K38" s="2"/>
      <c r="L38" s="107" t="s">
        <v>294</v>
      </c>
      <c r="M38" s="107">
        <f>AVERAGE(M14:M37)</f>
        <v>0</v>
      </c>
      <c r="N38" s="107">
        <f>AVERAGE(N14:N37)</f>
        <v>210</v>
      </c>
      <c r="O38" s="2"/>
      <c r="P38" s="2"/>
      <c r="Q38" s="2"/>
    </row>
    <row r="39" spans="1:17" ht="15.75" customHeight="1" x14ac:dyDescent="0.25">
      <c r="A39" s="8">
        <f t="shared" si="4"/>
        <v>27</v>
      </c>
      <c r="B39" s="9" t="s">
        <v>72</v>
      </c>
      <c r="C39" s="39">
        <v>0</v>
      </c>
      <c r="D39" s="10">
        <v>210</v>
      </c>
      <c r="E39" s="8">
        <f t="shared" si="0"/>
        <v>210</v>
      </c>
      <c r="F39" s="8">
        <f t="shared" si="5"/>
        <v>75</v>
      </c>
      <c r="G39" s="12" t="s">
        <v>73</v>
      </c>
      <c r="H39" s="37">
        <v>0</v>
      </c>
      <c r="I39" s="10">
        <v>210</v>
      </c>
      <c r="J39" s="8">
        <f t="shared" si="1"/>
        <v>210</v>
      </c>
      <c r="K39" s="2"/>
      <c r="L39" s="177" t="s">
        <v>295</v>
      </c>
      <c r="M39" s="178">
        <f>AVERAGE('01.09.2020:30.09.2020'!M38)</f>
        <v>79.833333333333329</v>
      </c>
      <c r="N39" s="178">
        <f>AVERAGE('01.09.2020:30.09.2020'!N38)</f>
        <v>210.83333333333334</v>
      </c>
      <c r="O39" s="179">
        <f>SUM(M39:N39)</f>
        <v>290.66666666666669</v>
      </c>
      <c r="P39" s="2"/>
      <c r="Q39" s="2"/>
    </row>
    <row r="40" spans="1:17" ht="15.75" customHeight="1" x14ac:dyDescent="0.25">
      <c r="A40" s="8">
        <f t="shared" si="4"/>
        <v>28</v>
      </c>
      <c r="B40" s="9" t="s">
        <v>74</v>
      </c>
      <c r="C40" s="39">
        <v>0</v>
      </c>
      <c r="D40" s="10">
        <v>210</v>
      </c>
      <c r="E40" s="8">
        <f t="shared" si="0"/>
        <v>210</v>
      </c>
      <c r="F40" s="8">
        <f t="shared" si="5"/>
        <v>76</v>
      </c>
      <c r="G40" s="12" t="s">
        <v>75</v>
      </c>
      <c r="H40" s="37">
        <v>0</v>
      </c>
      <c r="I40" s="10">
        <v>210</v>
      </c>
      <c r="J40" s="8">
        <f t="shared" si="1"/>
        <v>210</v>
      </c>
      <c r="K40" s="2"/>
      <c r="L40" s="2"/>
      <c r="M40" s="2"/>
      <c r="N40" s="2"/>
      <c r="O40" s="2"/>
      <c r="P40" s="2"/>
      <c r="Q40" s="2"/>
    </row>
    <row r="41" spans="1:17" ht="15.75" customHeight="1" x14ac:dyDescent="0.25">
      <c r="A41" s="8">
        <f t="shared" si="4"/>
        <v>29</v>
      </c>
      <c r="B41" s="9" t="s">
        <v>76</v>
      </c>
      <c r="C41" s="39">
        <v>0</v>
      </c>
      <c r="D41" s="10">
        <v>210</v>
      </c>
      <c r="E41" s="8">
        <f t="shared" si="0"/>
        <v>210</v>
      </c>
      <c r="F41" s="8">
        <f t="shared" si="5"/>
        <v>77</v>
      </c>
      <c r="G41" s="12" t="s">
        <v>77</v>
      </c>
      <c r="H41" s="37">
        <v>0</v>
      </c>
      <c r="I41" s="10">
        <v>210</v>
      </c>
      <c r="J41" s="8">
        <f t="shared" si="1"/>
        <v>210</v>
      </c>
      <c r="K41" s="2"/>
      <c r="L41" s="2"/>
      <c r="M41" s="2"/>
      <c r="N41" s="2"/>
      <c r="O41" s="2"/>
      <c r="P41" s="2"/>
      <c r="Q41" s="2"/>
    </row>
    <row r="42" spans="1:17" ht="15.75" customHeight="1" x14ac:dyDescent="0.25">
      <c r="A42" s="8">
        <f t="shared" si="4"/>
        <v>30</v>
      </c>
      <c r="B42" s="9" t="s">
        <v>78</v>
      </c>
      <c r="C42" s="39">
        <v>0</v>
      </c>
      <c r="D42" s="10">
        <v>210</v>
      </c>
      <c r="E42" s="8">
        <f t="shared" si="0"/>
        <v>210</v>
      </c>
      <c r="F42" s="8">
        <f t="shared" si="5"/>
        <v>78</v>
      </c>
      <c r="G42" s="12" t="s">
        <v>79</v>
      </c>
      <c r="H42" s="37">
        <v>0</v>
      </c>
      <c r="I42" s="10">
        <v>210</v>
      </c>
      <c r="J42" s="8">
        <f t="shared" si="1"/>
        <v>210</v>
      </c>
      <c r="K42" s="2"/>
      <c r="L42" s="2"/>
      <c r="M42" s="2"/>
      <c r="N42" s="2"/>
      <c r="O42" s="2"/>
      <c r="P42" s="2"/>
      <c r="Q42" s="2"/>
    </row>
    <row r="43" spans="1:17" ht="15.75" customHeight="1" x14ac:dyDescent="0.25">
      <c r="A43" s="8">
        <f t="shared" si="4"/>
        <v>31</v>
      </c>
      <c r="B43" s="9" t="s">
        <v>80</v>
      </c>
      <c r="C43" s="39">
        <v>0</v>
      </c>
      <c r="D43" s="10">
        <v>210</v>
      </c>
      <c r="E43" s="8">
        <f t="shared" si="0"/>
        <v>210</v>
      </c>
      <c r="F43" s="8">
        <f t="shared" si="5"/>
        <v>79</v>
      </c>
      <c r="G43" s="12" t="s">
        <v>81</v>
      </c>
      <c r="H43" s="37">
        <v>0</v>
      </c>
      <c r="I43" s="10">
        <v>210</v>
      </c>
      <c r="J43" s="8">
        <f t="shared" si="1"/>
        <v>210</v>
      </c>
      <c r="K43" s="2"/>
      <c r="L43" s="2"/>
      <c r="M43" s="2"/>
      <c r="N43" s="2"/>
      <c r="O43" s="2"/>
      <c r="P43" s="2"/>
      <c r="Q43" s="2"/>
    </row>
    <row r="44" spans="1:17" ht="15.75" customHeight="1" x14ac:dyDescent="0.25">
      <c r="A44" s="8">
        <f t="shared" si="4"/>
        <v>32</v>
      </c>
      <c r="B44" s="9" t="s">
        <v>82</v>
      </c>
      <c r="C44" s="39">
        <v>0</v>
      </c>
      <c r="D44" s="10">
        <v>210</v>
      </c>
      <c r="E44" s="8">
        <f t="shared" si="0"/>
        <v>210</v>
      </c>
      <c r="F44" s="8">
        <f t="shared" si="5"/>
        <v>80</v>
      </c>
      <c r="G44" s="12" t="s">
        <v>83</v>
      </c>
      <c r="H44" s="37">
        <v>0</v>
      </c>
      <c r="I44" s="10">
        <v>210</v>
      </c>
      <c r="J44" s="8">
        <f t="shared" si="1"/>
        <v>210</v>
      </c>
      <c r="K44" s="2"/>
      <c r="L44" s="2"/>
      <c r="M44" s="2"/>
      <c r="N44" s="2"/>
      <c r="O44" s="2"/>
      <c r="P44" s="2"/>
      <c r="Q44" s="2"/>
    </row>
    <row r="45" spans="1:17" ht="15.75" customHeight="1" x14ac:dyDescent="0.25">
      <c r="A45" s="8">
        <f t="shared" si="4"/>
        <v>33</v>
      </c>
      <c r="B45" s="9" t="s">
        <v>84</v>
      </c>
      <c r="C45" s="39">
        <v>0</v>
      </c>
      <c r="D45" s="10">
        <v>210</v>
      </c>
      <c r="E45" s="8">
        <f t="shared" si="0"/>
        <v>210</v>
      </c>
      <c r="F45" s="8">
        <f t="shared" si="5"/>
        <v>81</v>
      </c>
      <c r="G45" s="12" t="s">
        <v>85</v>
      </c>
      <c r="H45" s="37">
        <v>0</v>
      </c>
      <c r="I45" s="10">
        <v>210</v>
      </c>
      <c r="J45" s="8">
        <f t="shared" si="1"/>
        <v>210</v>
      </c>
      <c r="K45" s="2"/>
      <c r="L45" s="2"/>
      <c r="M45" s="2"/>
      <c r="N45" s="2"/>
      <c r="O45" s="2"/>
      <c r="P45" s="2"/>
      <c r="Q45" s="2"/>
    </row>
    <row r="46" spans="1:17" ht="15.75" customHeight="1" x14ac:dyDescent="0.25">
      <c r="A46" s="8">
        <f t="shared" si="4"/>
        <v>34</v>
      </c>
      <c r="B46" s="9" t="s">
        <v>86</v>
      </c>
      <c r="C46" s="39">
        <v>0</v>
      </c>
      <c r="D46" s="10">
        <v>210</v>
      </c>
      <c r="E46" s="8">
        <f t="shared" si="0"/>
        <v>210</v>
      </c>
      <c r="F46" s="8">
        <f t="shared" si="5"/>
        <v>82</v>
      </c>
      <c r="G46" s="12" t="s">
        <v>87</v>
      </c>
      <c r="H46" s="37">
        <v>0</v>
      </c>
      <c r="I46" s="10">
        <v>210</v>
      </c>
      <c r="J46" s="8">
        <f t="shared" si="1"/>
        <v>210</v>
      </c>
      <c r="K46" s="2"/>
      <c r="L46" s="2"/>
      <c r="M46" s="2"/>
      <c r="N46" s="2"/>
      <c r="O46" s="2"/>
      <c r="P46" s="2"/>
      <c r="Q46" s="2"/>
    </row>
    <row r="47" spans="1:17" ht="15.75" customHeight="1" x14ac:dyDescent="0.25">
      <c r="A47" s="8">
        <f t="shared" si="4"/>
        <v>35</v>
      </c>
      <c r="B47" s="9" t="s">
        <v>88</v>
      </c>
      <c r="C47" s="39">
        <v>0</v>
      </c>
      <c r="D47" s="10">
        <v>210</v>
      </c>
      <c r="E47" s="8">
        <f t="shared" si="0"/>
        <v>210</v>
      </c>
      <c r="F47" s="8">
        <f t="shared" si="5"/>
        <v>83</v>
      </c>
      <c r="G47" s="12" t="s">
        <v>89</v>
      </c>
      <c r="H47" s="37">
        <v>0</v>
      </c>
      <c r="I47" s="10">
        <v>210</v>
      </c>
      <c r="J47" s="8">
        <f t="shared" si="1"/>
        <v>210</v>
      </c>
      <c r="K47" s="2"/>
      <c r="L47" s="2"/>
      <c r="M47" s="2"/>
      <c r="N47" s="2"/>
      <c r="O47" s="2"/>
      <c r="P47" s="2"/>
      <c r="Q47" s="2"/>
    </row>
    <row r="48" spans="1:17" ht="15.75" customHeight="1" x14ac:dyDescent="0.25">
      <c r="A48" s="8">
        <f t="shared" si="4"/>
        <v>36</v>
      </c>
      <c r="B48" s="9" t="s">
        <v>90</v>
      </c>
      <c r="C48" s="39">
        <v>0</v>
      </c>
      <c r="D48" s="10">
        <v>210</v>
      </c>
      <c r="E48" s="8">
        <f t="shared" si="0"/>
        <v>210</v>
      </c>
      <c r="F48" s="8">
        <f t="shared" si="5"/>
        <v>84</v>
      </c>
      <c r="G48" s="12" t="s">
        <v>91</v>
      </c>
      <c r="H48" s="37">
        <v>0</v>
      </c>
      <c r="I48" s="10">
        <v>210</v>
      </c>
      <c r="J48" s="8">
        <f t="shared" si="1"/>
        <v>210</v>
      </c>
      <c r="K48" s="2"/>
      <c r="L48" s="2"/>
      <c r="M48" s="2"/>
      <c r="N48" s="2"/>
      <c r="O48" s="2"/>
      <c r="P48" s="2"/>
      <c r="Q48" s="2"/>
    </row>
    <row r="49" spans="1:17" ht="15.75" customHeight="1" x14ac:dyDescent="0.25">
      <c r="A49" s="8">
        <f t="shared" si="4"/>
        <v>37</v>
      </c>
      <c r="B49" s="9" t="s">
        <v>92</v>
      </c>
      <c r="C49" s="39">
        <v>0</v>
      </c>
      <c r="D49" s="10">
        <v>210</v>
      </c>
      <c r="E49" s="8">
        <f t="shared" si="0"/>
        <v>210</v>
      </c>
      <c r="F49" s="8">
        <f t="shared" si="5"/>
        <v>85</v>
      </c>
      <c r="G49" s="12" t="s">
        <v>93</v>
      </c>
      <c r="H49" s="37">
        <v>0</v>
      </c>
      <c r="I49" s="10">
        <v>210</v>
      </c>
      <c r="J49" s="8">
        <f t="shared" si="1"/>
        <v>210</v>
      </c>
      <c r="K49" s="2"/>
      <c r="L49" s="2"/>
      <c r="M49" s="2"/>
      <c r="N49" s="2"/>
      <c r="O49" s="2"/>
      <c r="P49" s="2"/>
      <c r="Q49" s="2"/>
    </row>
    <row r="50" spans="1:17" ht="15.75" customHeight="1" x14ac:dyDescent="0.25">
      <c r="A50" s="8">
        <f t="shared" si="4"/>
        <v>38</v>
      </c>
      <c r="B50" s="12" t="s">
        <v>94</v>
      </c>
      <c r="C50" s="39">
        <v>0</v>
      </c>
      <c r="D50" s="10">
        <v>210</v>
      </c>
      <c r="E50" s="8">
        <f t="shared" si="0"/>
        <v>210</v>
      </c>
      <c r="F50" s="8">
        <f t="shared" si="5"/>
        <v>86</v>
      </c>
      <c r="G50" s="12" t="s">
        <v>95</v>
      </c>
      <c r="H50" s="37">
        <v>0</v>
      </c>
      <c r="I50" s="10">
        <v>210</v>
      </c>
      <c r="J50" s="8">
        <f t="shared" si="1"/>
        <v>210</v>
      </c>
      <c r="K50" s="2"/>
      <c r="L50" s="2"/>
      <c r="M50" s="2"/>
      <c r="N50" s="2"/>
      <c r="O50" s="2"/>
      <c r="P50" s="2"/>
      <c r="Q50" s="2"/>
    </row>
    <row r="51" spans="1:17" ht="15.75" customHeight="1" x14ac:dyDescent="0.25">
      <c r="A51" s="8">
        <f t="shared" si="4"/>
        <v>39</v>
      </c>
      <c r="B51" s="12" t="s">
        <v>96</v>
      </c>
      <c r="C51" s="39">
        <v>0</v>
      </c>
      <c r="D51" s="10">
        <v>210</v>
      </c>
      <c r="E51" s="8">
        <f t="shared" si="0"/>
        <v>210</v>
      </c>
      <c r="F51" s="8">
        <f t="shared" si="5"/>
        <v>87</v>
      </c>
      <c r="G51" s="12" t="s">
        <v>97</v>
      </c>
      <c r="H51" s="37">
        <v>0</v>
      </c>
      <c r="I51" s="10">
        <v>210</v>
      </c>
      <c r="J51" s="8">
        <f t="shared" si="1"/>
        <v>210</v>
      </c>
      <c r="K51" s="2"/>
      <c r="L51" s="2"/>
      <c r="M51" s="2"/>
      <c r="N51" s="2"/>
      <c r="O51" s="2"/>
      <c r="P51" s="2"/>
      <c r="Q51" s="2"/>
    </row>
    <row r="52" spans="1:17" ht="15.75" customHeight="1" x14ac:dyDescent="0.25">
      <c r="A52" s="8">
        <f t="shared" si="4"/>
        <v>40</v>
      </c>
      <c r="B52" s="12" t="s">
        <v>98</v>
      </c>
      <c r="C52" s="39">
        <v>0</v>
      </c>
      <c r="D52" s="10">
        <v>210</v>
      </c>
      <c r="E52" s="8">
        <f t="shared" si="0"/>
        <v>210</v>
      </c>
      <c r="F52" s="8">
        <f t="shared" si="5"/>
        <v>88</v>
      </c>
      <c r="G52" s="12" t="s">
        <v>99</v>
      </c>
      <c r="H52" s="37">
        <v>0</v>
      </c>
      <c r="I52" s="10">
        <v>210</v>
      </c>
      <c r="J52" s="8">
        <f t="shared" si="1"/>
        <v>210</v>
      </c>
      <c r="K52" s="2"/>
      <c r="L52" s="2"/>
      <c r="M52" s="2"/>
      <c r="N52" s="2"/>
      <c r="O52" s="2"/>
      <c r="P52" s="2"/>
      <c r="Q52" s="2"/>
    </row>
    <row r="53" spans="1:17" ht="15.75" customHeight="1" x14ac:dyDescent="0.25">
      <c r="A53" s="8">
        <f t="shared" si="4"/>
        <v>41</v>
      </c>
      <c r="B53" s="12" t="s">
        <v>100</v>
      </c>
      <c r="C53" s="39">
        <v>0</v>
      </c>
      <c r="D53" s="10">
        <v>210</v>
      </c>
      <c r="E53" s="8">
        <f t="shared" si="0"/>
        <v>210</v>
      </c>
      <c r="F53" s="8">
        <f t="shared" si="5"/>
        <v>89</v>
      </c>
      <c r="G53" s="12" t="s">
        <v>101</v>
      </c>
      <c r="H53" s="37">
        <v>0</v>
      </c>
      <c r="I53" s="10">
        <v>210</v>
      </c>
      <c r="J53" s="8">
        <f t="shared" si="1"/>
        <v>210</v>
      </c>
      <c r="K53" s="2"/>
      <c r="L53" s="13"/>
      <c r="M53" s="13"/>
      <c r="N53" s="13"/>
      <c r="O53" s="2"/>
      <c r="P53" s="2"/>
      <c r="Q53" s="2"/>
    </row>
    <row r="54" spans="1:17" ht="15.75" customHeight="1" x14ac:dyDescent="0.25">
      <c r="A54" s="8">
        <f t="shared" si="4"/>
        <v>42</v>
      </c>
      <c r="B54" s="12" t="s">
        <v>102</v>
      </c>
      <c r="C54" s="39">
        <v>0</v>
      </c>
      <c r="D54" s="10">
        <v>210</v>
      </c>
      <c r="E54" s="8">
        <f t="shared" si="0"/>
        <v>210</v>
      </c>
      <c r="F54" s="8">
        <f t="shared" si="5"/>
        <v>90</v>
      </c>
      <c r="G54" s="12" t="s">
        <v>103</v>
      </c>
      <c r="H54" s="37">
        <v>0</v>
      </c>
      <c r="I54" s="10">
        <v>210</v>
      </c>
      <c r="J54" s="8">
        <f t="shared" si="1"/>
        <v>210</v>
      </c>
      <c r="K54" s="2"/>
      <c r="L54" s="13"/>
      <c r="M54" s="13"/>
      <c r="N54" s="13"/>
      <c r="O54" s="2"/>
      <c r="P54" s="2"/>
      <c r="Q54" s="2"/>
    </row>
    <row r="55" spans="1:17" ht="15.75" customHeight="1" x14ac:dyDescent="0.25">
      <c r="A55" s="8">
        <f t="shared" si="4"/>
        <v>43</v>
      </c>
      <c r="B55" s="12" t="s">
        <v>104</v>
      </c>
      <c r="C55" s="39">
        <v>0</v>
      </c>
      <c r="D55" s="10">
        <v>210</v>
      </c>
      <c r="E55" s="8">
        <f t="shared" si="0"/>
        <v>210</v>
      </c>
      <c r="F55" s="8">
        <f t="shared" si="5"/>
        <v>91</v>
      </c>
      <c r="G55" s="12" t="s">
        <v>105</v>
      </c>
      <c r="H55" s="37">
        <v>0</v>
      </c>
      <c r="I55" s="10">
        <v>210</v>
      </c>
      <c r="J55" s="8">
        <f t="shared" si="1"/>
        <v>210</v>
      </c>
      <c r="K55" s="2"/>
      <c r="L55" s="13"/>
      <c r="M55" s="13"/>
      <c r="N55" s="13"/>
      <c r="O55" s="2"/>
      <c r="P55" s="2"/>
      <c r="Q55" s="2"/>
    </row>
    <row r="56" spans="1:17" ht="15.75" customHeight="1" x14ac:dyDescent="0.25">
      <c r="A56" s="8">
        <f t="shared" si="4"/>
        <v>44</v>
      </c>
      <c r="B56" s="12" t="s">
        <v>106</v>
      </c>
      <c r="C56" s="39">
        <v>0</v>
      </c>
      <c r="D56" s="10">
        <v>210</v>
      </c>
      <c r="E56" s="8">
        <f t="shared" si="0"/>
        <v>210</v>
      </c>
      <c r="F56" s="8">
        <f t="shared" si="5"/>
        <v>92</v>
      </c>
      <c r="G56" s="12" t="s">
        <v>107</v>
      </c>
      <c r="H56" s="37">
        <v>0</v>
      </c>
      <c r="I56" s="10">
        <v>210</v>
      </c>
      <c r="J56" s="8">
        <f t="shared" si="1"/>
        <v>210</v>
      </c>
      <c r="K56" s="2"/>
      <c r="L56" s="13"/>
      <c r="M56" s="13"/>
      <c r="N56" s="13"/>
      <c r="O56" s="2"/>
      <c r="P56" s="2"/>
      <c r="Q56" s="2"/>
    </row>
    <row r="57" spans="1:17" ht="15.75" customHeight="1" x14ac:dyDescent="0.25">
      <c r="A57" s="8">
        <f t="shared" si="4"/>
        <v>45</v>
      </c>
      <c r="B57" s="12" t="s">
        <v>108</v>
      </c>
      <c r="C57" s="39">
        <v>0</v>
      </c>
      <c r="D57" s="10">
        <v>210</v>
      </c>
      <c r="E57" s="8">
        <f t="shared" si="0"/>
        <v>210</v>
      </c>
      <c r="F57" s="8">
        <f t="shared" si="5"/>
        <v>93</v>
      </c>
      <c r="G57" s="12" t="s">
        <v>109</v>
      </c>
      <c r="H57" s="37">
        <v>0</v>
      </c>
      <c r="I57" s="10">
        <v>210</v>
      </c>
      <c r="J57" s="8">
        <f t="shared" si="1"/>
        <v>210</v>
      </c>
      <c r="K57" s="2"/>
      <c r="L57" s="14"/>
      <c r="M57" s="13"/>
      <c r="N57" s="15"/>
      <c r="O57" s="2"/>
      <c r="P57" s="2"/>
      <c r="Q57" s="2"/>
    </row>
    <row r="58" spans="1:17" ht="15.75" customHeight="1" x14ac:dyDescent="0.25">
      <c r="A58" s="8">
        <f t="shared" si="4"/>
        <v>46</v>
      </c>
      <c r="B58" s="12" t="s">
        <v>110</v>
      </c>
      <c r="C58" s="39">
        <v>0</v>
      </c>
      <c r="D58" s="10">
        <v>210</v>
      </c>
      <c r="E58" s="8">
        <f t="shared" si="0"/>
        <v>210</v>
      </c>
      <c r="F58" s="8">
        <f t="shared" si="5"/>
        <v>94</v>
      </c>
      <c r="G58" s="12" t="s">
        <v>111</v>
      </c>
      <c r="H58" s="37">
        <v>0</v>
      </c>
      <c r="I58" s="10">
        <v>210</v>
      </c>
      <c r="J58" s="8">
        <f t="shared" si="1"/>
        <v>210</v>
      </c>
      <c r="K58" s="2"/>
      <c r="L58" s="16"/>
      <c r="M58" s="13"/>
      <c r="N58" s="15"/>
      <c r="O58" s="2"/>
      <c r="P58" s="2"/>
      <c r="Q58" s="2"/>
    </row>
    <row r="59" spans="1:17" ht="15.75" customHeight="1" x14ac:dyDescent="0.25">
      <c r="A59" s="17">
        <f t="shared" si="4"/>
        <v>47</v>
      </c>
      <c r="B59" s="18" t="s">
        <v>112</v>
      </c>
      <c r="C59" s="39">
        <v>0</v>
      </c>
      <c r="D59" s="10">
        <v>210</v>
      </c>
      <c r="E59" s="17">
        <f t="shared" si="0"/>
        <v>210</v>
      </c>
      <c r="F59" s="17">
        <f t="shared" si="5"/>
        <v>95</v>
      </c>
      <c r="G59" s="18" t="s">
        <v>113</v>
      </c>
      <c r="H59" s="37">
        <v>0</v>
      </c>
      <c r="I59" s="10">
        <v>210</v>
      </c>
      <c r="J59" s="17">
        <f t="shared" si="1"/>
        <v>210</v>
      </c>
      <c r="K59" s="2"/>
      <c r="L59" s="16"/>
      <c r="M59" s="19"/>
      <c r="N59" s="15"/>
      <c r="O59" s="2"/>
      <c r="P59" s="2"/>
      <c r="Q59" s="2"/>
    </row>
    <row r="60" spans="1:17" ht="15.75" customHeight="1" x14ac:dyDescent="0.25">
      <c r="A60" s="17">
        <f t="shared" si="4"/>
        <v>48</v>
      </c>
      <c r="B60" s="18" t="s">
        <v>114</v>
      </c>
      <c r="C60" s="39">
        <v>0</v>
      </c>
      <c r="D60" s="10">
        <v>210</v>
      </c>
      <c r="E60" s="17">
        <f t="shared" si="0"/>
        <v>210</v>
      </c>
      <c r="F60" s="17">
        <f t="shared" si="5"/>
        <v>96</v>
      </c>
      <c r="G60" s="18" t="s">
        <v>115</v>
      </c>
      <c r="H60" s="37">
        <v>0</v>
      </c>
      <c r="I60" s="10">
        <v>210</v>
      </c>
      <c r="J60" s="17">
        <f t="shared" si="1"/>
        <v>210</v>
      </c>
      <c r="K60" s="2"/>
      <c r="L60" s="16"/>
      <c r="M60" s="19"/>
      <c r="N60" s="2"/>
      <c r="O60" s="2"/>
      <c r="P60" s="2"/>
      <c r="Q60" s="2"/>
    </row>
    <row r="61" spans="1:17" ht="30.75" customHeight="1" x14ac:dyDescent="0.3">
      <c r="A61" s="127" t="s">
        <v>116</v>
      </c>
      <c r="B61" s="128"/>
      <c r="C61" s="128"/>
      <c r="D61" s="129"/>
      <c r="E61" s="130" t="s">
        <v>117</v>
      </c>
      <c r="F61" s="131"/>
      <c r="G61" s="131"/>
      <c r="H61" s="131"/>
      <c r="I61" s="131"/>
      <c r="J61" s="132"/>
      <c r="K61" s="2"/>
      <c r="L61" s="14"/>
      <c r="M61" s="2"/>
      <c r="N61" s="2"/>
      <c r="O61" s="45" t="s">
        <v>131</v>
      </c>
      <c r="P61" s="2"/>
      <c r="Q61" s="2"/>
    </row>
    <row r="62" spans="1:17" ht="52.5" customHeight="1" x14ac:dyDescent="0.25">
      <c r="A62" s="135" t="s">
        <v>134</v>
      </c>
      <c r="B62" s="136"/>
      <c r="C62" s="136"/>
      <c r="D62" s="136"/>
      <c r="E62" s="136"/>
      <c r="F62" s="136"/>
      <c r="G62" s="137"/>
      <c r="H62" s="20" t="s">
        <v>118</v>
      </c>
      <c r="I62" s="20" t="s">
        <v>119</v>
      </c>
      <c r="J62" s="20" t="s">
        <v>120</v>
      </c>
      <c r="K62" s="2"/>
      <c r="L62" s="16"/>
      <c r="M62" s="7"/>
      <c r="N62" s="7"/>
      <c r="O62" s="7"/>
      <c r="P62" s="7"/>
      <c r="Q62" s="7"/>
    </row>
    <row r="63" spans="1:17" ht="24.75" customHeight="1" x14ac:dyDescent="0.25">
      <c r="A63" s="138"/>
      <c r="B63" s="139"/>
      <c r="C63" s="139"/>
      <c r="D63" s="139"/>
      <c r="E63" s="142" t="s">
        <v>136</v>
      </c>
      <c r="F63" s="143"/>
      <c r="G63" s="144"/>
      <c r="H63" s="21">
        <v>0</v>
      </c>
      <c r="I63" s="21">
        <v>5.17</v>
      </c>
      <c r="J63" s="21">
        <f>H63+I63</f>
        <v>5.17</v>
      </c>
      <c r="K63" s="2"/>
      <c r="L63" s="22"/>
      <c r="M63" s="32">
        <f>L63/1000</f>
        <v>0</v>
      </c>
      <c r="N63" s="4"/>
      <c r="O63" s="7"/>
      <c r="P63" s="7"/>
      <c r="Q63" s="7"/>
    </row>
    <row r="64" spans="1:17" ht="30" customHeight="1" x14ac:dyDescent="0.25">
      <c r="A64" s="140"/>
      <c r="B64" s="141"/>
      <c r="C64" s="141"/>
      <c r="D64" s="141"/>
      <c r="E64" s="145" t="s">
        <v>137</v>
      </c>
      <c r="F64" s="146"/>
      <c r="G64" s="147"/>
      <c r="H64" s="36">
        <v>0</v>
      </c>
      <c r="I64" s="36">
        <v>0.54949999999999999</v>
      </c>
      <c r="J64" s="36">
        <f>H64+I64</f>
        <v>0.54949999999999999</v>
      </c>
      <c r="K64" s="2"/>
      <c r="L64" s="24"/>
      <c r="M64" s="24">
        <v>0</v>
      </c>
      <c r="N64" s="4">
        <v>549.5</v>
      </c>
      <c r="O64" s="7"/>
      <c r="P64" s="7"/>
      <c r="Q64" s="7"/>
    </row>
    <row r="65" spans="1:17" ht="16.5" customHeight="1" x14ac:dyDescent="0.25">
      <c r="A65" s="25"/>
      <c r="B65" s="7" t="s">
        <v>121</v>
      </c>
      <c r="C65" s="7"/>
      <c r="D65" s="7"/>
      <c r="E65" s="7"/>
      <c r="F65" s="7"/>
      <c r="G65" s="7"/>
      <c r="H65" s="7"/>
      <c r="I65" s="7"/>
      <c r="J65" s="26"/>
      <c r="K65" s="2"/>
      <c r="L65" s="4"/>
      <c r="M65" s="4"/>
      <c r="N65" s="4"/>
      <c r="O65" s="23" t="s">
        <v>122</v>
      </c>
      <c r="P65" s="23" t="s">
        <v>123</v>
      </c>
      <c r="Q65" s="7"/>
    </row>
    <row r="66" spans="1:17" ht="28.5" customHeight="1" x14ac:dyDescent="0.25">
      <c r="A66" s="148" t="s">
        <v>135</v>
      </c>
      <c r="B66" s="149"/>
      <c r="C66" s="149"/>
      <c r="D66" s="149"/>
      <c r="E66" s="149"/>
      <c r="F66" s="149"/>
      <c r="G66" s="149"/>
      <c r="H66" s="149"/>
      <c r="I66" s="149"/>
      <c r="J66" s="150"/>
      <c r="K66" s="2" t="s">
        <v>124</v>
      </c>
      <c r="L66" s="24"/>
      <c r="M66" s="27">
        <v>0.1</v>
      </c>
      <c r="N66" s="28">
        <v>0.625</v>
      </c>
      <c r="O66" s="29">
        <f>M66+N66</f>
        <v>0.72499999999999998</v>
      </c>
      <c r="P66" s="29">
        <f>O66/J63*100</f>
        <v>14.023210831721469</v>
      </c>
      <c r="Q66" s="7"/>
    </row>
    <row r="67" spans="1:17" ht="25.5" customHeight="1" x14ac:dyDescent="0.25">
      <c r="A67" s="30"/>
      <c r="B67" s="31"/>
      <c r="C67" s="31"/>
      <c r="D67" s="31"/>
      <c r="E67" s="31"/>
      <c r="F67" s="31"/>
      <c r="G67" s="31"/>
      <c r="H67" s="151" t="s">
        <v>125</v>
      </c>
      <c r="I67" s="152"/>
      <c r="J67" s="153"/>
      <c r="K67" s="2"/>
      <c r="L67" s="4"/>
      <c r="M67" s="29">
        <f>H63+H64-M66-0.018</f>
        <v>-0.11800000000000001</v>
      </c>
      <c r="N67" s="29">
        <f>I63+I64-N66-0.018</f>
        <v>5.0765000000000002</v>
      </c>
      <c r="O67" s="7"/>
      <c r="P67" s="7"/>
      <c r="Q67" s="7"/>
    </row>
    <row r="68" spans="1:17" ht="25.5" customHeight="1" x14ac:dyDescent="0.25">
      <c r="A68" s="40"/>
      <c r="B68" s="40"/>
      <c r="C68" s="40"/>
      <c r="D68" s="40"/>
      <c r="E68" s="40"/>
      <c r="F68" s="40"/>
      <c r="G68" s="40"/>
      <c r="H68" s="41"/>
      <c r="I68" s="42"/>
      <c r="J68" s="42"/>
      <c r="K68" s="2"/>
      <c r="L68" s="23" t="s">
        <v>130</v>
      </c>
      <c r="M68" s="29">
        <v>0</v>
      </c>
      <c r="N68" s="29">
        <v>0</v>
      </c>
      <c r="O68" s="7"/>
      <c r="P68" s="7"/>
      <c r="Q68" s="7"/>
    </row>
    <row r="69" spans="1:17" ht="33.75" customHeight="1" x14ac:dyDescent="0.25">
      <c r="A69" s="2"/>
      <c r="B69" s="2"/>
      <c r="C69" s="2"/>
      <c r="D69" s="2"/>
      <c r="E69" s="2"/>
      <c r="F69" s="2"/>
      <c r="G69" s="2"/>
      <c r="H69" s="2"/>
      <c r="I69" s="2"/>
      <c r="J69" s="2"/>
      <c r="K69" s="2"/>
      <c r="L69" s="4"/>
      <c r="M69" s="32">
        <f>(M67+M68)/24</f>
        <v>-4.9166666666666673E-3</v>
      </c>
      <c r="N69" s="32">
        <f>(N67+N68)/24</f>
        <v>0.21152083333333335</v>
      </c>
      <c r="O69" s="23"/>
      <c r="P69" s="32">
        <f>M69+N69</f>
        <v>0.20660416666666667</v>
      </c>
      <c r="Q69" s="7"/>
    </row>
    <row r="70" spans="1:17" ht="15.75" customHeight="1" x14ac:dyDescent="0.25">
      <c r="A70" s="2"/>
      <c r="B70" s="2"/>
      <c r="C70" s="2"/>
      <c r="D70" s="2"/>
      <c r="E70" s="2"/>
      <c r="F70" s="2"/>
      <c r="G70" s="2"/>
      <c r="H70" s="2"/>
      <c r="I70" s="2"/>
      <c r="J70" s="2"/>
      <c r="K70" s="2"/>
      <c r="L70" s="7"/>
      <c r="M70" s="29">
        <f>M69*1000</f>
        <v>-4.916666666666667</v>
      </c>
      <c r="N70" s="29">
        <f>N69*1000</f>
        <v>211.52083333333334</v>
      </c>
      <c r="O70" s="23"/>
      <c r="P70" s="29">
        <f>M70+N70</f>
        <v>206.60416666666669</v>
      </c>
      <c r="Q70" s="7"/>
    </row>
    <row r="71" spans="1:17" ht="15.75" customHeight="1" x14ac:dyDescent="0.25">
      <c r="A71" s="2"/>
      <c r="B71" s="2"/>
      <c r="C71" s="2"/>
      <c r="D71" s="2"/>
      <c r="E71" s="2"/>
      <c r="F71" s="2" t="s">
        <v>124</v>
      </c>
      <c r="G71" s="2"/>
      <c r="H71" s="2"/>
      <c r="I71" s="2"/>
      <c r="J71" s="2"/>
      <c r="K71" s="2"/>
      <c r="L71" s="2"/>
      <c r="M71" s="34"/>
      <c r="N71" s="34"/>
      <c r="O71" s="2"/>
      <c r="P71" s="2"/>
      <c r="Q71" s="2"/>
    </row>
    <row r="72" spans="1:17" ht="15.75" customHeight="1" x14ac:dyDescent="0.25">
      <c r="A72" s="133"/>
      <c r="B72" s="134"/>
      <c r="C72" s="134"/>
      <c r="D72" s="134"/>
      <c r="E72" s="43"/>
      <c r="F72" s="2"/>
      <c r="G72" s="2"/>
      <c r="H72" s="2"/>
      <c r="I72" s="2"/>
      <c r="J72" s="43"/>
      <c r="K72" s="2"/>
      <c r="L72" s="2"/>
      <c r="M72" s="2"/>
      <c r="N72" s="2"/>
      <c r="O72" s="2"/>
      <c r="P72" s="2"/>
      <c r="Q72" s="2"/>
    </row>
    <row r="73" spans="1:17" ht="15.75" customHeight="1" x14ac:dyDescent="0.25">
      <c r="A73" s="2"/>
      <c r="B73" s="2"/>
      <c r="C73" s="2"/>
      <c r="D73" s="2"/>
      <c r="E73" s="2"/>
      <c r="F73" s="2"/>
      <c r="G73" s="2"/>
      <c r="H73" s="2"/>
      <c r="I73" s="2"/>
      <c r="J73" s="2"/>
      <c r="K73" s="2"/>
      <c r="L73" s="2"/>
      <c r="M73" s="2"/>
      <c r="N73" s="2"/>
      <c r="O73" s="2"/>
      <c r="P73" s="2"/>
      <c r="Q73" s="2"/>
    </row>
    <row r="74" spans="1:17" ht="15.75" customHeight="1" x14ac:dyDescent="0.25">
      <c r="A74" s="2"/>
      <c r="B74" s="2"/>
      <c r="C74" s="2"/>
      <c r="D74" s="2"/>
      <c r="E74" s="33"/>
      <c r="F74" s="2"/>
      <c r="G74" s="2"/>
      <c r="H74" s="2"/>
      <c r="I74" s="2"/>
      <c r="J74" s="2"/>
      <c r="K74" s="16"/>
      <c r="L74" s="16"/>
      <c r="M74" s="2"/>
      <c r="N74" s="2"/>
      <c r="O74" s="2"/>
      <c r="P74" s="2"/>
      <c r="Q74" s="2"/>
    </row>
    <row r="75" spans="1:17" ht="15.75" customHeight="1" x14ac:dyDescent="0.25">
      <c r="A75" s="2"/>
      <c r="B75" s="2"/>
      <c r="C75" s="2"/>
      <c r="D75" s="2"/>
      <c r="E75" s="2"/>
      <c r="F75" s="2"/>
      <c r="G75" s="2"/>
      <c r="H75" s="2"/>
      <c r="I75" s="2"/>
      <c r="J75" s="2"/>
      <c r="K75" s="16"/>
      <c r="L75" s="16"/>
      <c r="M75" s="2"/>
      <c r="N75" s="2"/>
      <c r="O75" s="2"/>
      <c r="P75" s="2"/>
      <c r="Q75" s="2"/>
    </row>
    <row r="76" spans="1:17" ht="15.75" customHeight="1" x14ac:dyDescent="0.25">
      <c r="A76" s="2"/>
      <c r="B76" s="2"/>
      <c r="C76" s="2"/>
      <c r="D76" s="2"/>
      <c r="E76" s="2"/>
      <c r="F76" s="2"/>
      <c r="G76" s="2"/>
      <c r="H76" s="2"/>
      <c r="I76" s="2"/>
      <c r="J76" s="2"/>
      <c r="K76" s="16"/>
      <c r="L76" s="16"/>
      <c r="M76" s="2"/>
      <c r="N76" s="2"/>
      <c r="O76" s="2"/>
      <c r="P76" s="2"/>
      <c r="Q76" s="2"/>
    </row>
    <row r="77" spans="1:17" ht="15.75" customHeight="1" x14ac:dyDescent="0.25">
      <c r="A77" s="2"/>
      <c r="B77" s="2"/>
      <c r="C77" s="2"/>
      <c r="D77" s="2"/>
      <c r="E77" s="2"/>
      <c r="F77" s="2"/>
      <c r="G77" s="2"/>
      <c r="H77" s="2"/>
      <c r="I77" s="2"/>
      <c r="J77" s="2"/>
      <c r="K77" s="2"/>
      <c r="L77" s="2"/>
      <c r="M77" s="2"/>
      <c r="N77" s="2"/>
      <c r="O77" s="2"/>
      <c r="P77" s="2"/>
      <c r="Q77" s="2"/>
    </row>
    <row r="78" spans="1:17" ht="15.75" customHeight="1" x14ac:dyDescent="0.25">
      <c r="A78" s="2"/>
      <c r="B78" s="2"/>
      <c r="C78" s="2"/>
      <c r="D78" s="2"/>
      <c r="E78" s="2"/>
      <c r="F78" s="2"/>
      <c r="G78" s="2"/>
      <c r="H78" s="2"/>
      <c r="I78" s="2"/>
      <c r="J78" s="2"/>
      <c r="K78" s="2"/>
      <c r="L78" s="2"/>
      <c r="M78" s="2"/>
      <c r="N78" s="2"/>
      <c r="O78" s="2"/>
      <c r="P78" s="2"/>
      <c r="Q78" s="2"/>
    </row>
    <row r="79" spans="1:17" ht="15.75" customHeight="1" x14ac:dyDescent="0.25">
      <c r="A79" s="2"/>
      <c r="B79" s="2"/>
      <c r="C79" s="2"/>
      <c r="D79" s="2"/>
      <c r="E79" s="2"/>
      <c r="F79" s="2"/>
      <c r="G79" s="2"/>
      <c r="H79" s="2"/>
      <c r="I79" s="2"/>
      <c r="J79" s="2"/>
      <c r="K79" s="2"/>
      <c r="L79" s="2"/>
      <c r="M79" s="2"/>
      <c r="N79" s="2"/>
      <c r="O79" s="2"/>
      <c r="P79" s="2"/>
      <c r="Q79" s="2"/>
    </row>
    <row r="80" spans="1:17" ht="15.75" customHeight="1" x14ac:dyDescent="0.25">
      <c r="A80" s="2"/>
      <c r="B80" s="2"/>
      <c r="C80" s="2"/>
      <c r="D80" s="2"/>
      <c r="E80" s="2"/>
      <c r="F80" s="2"/>
      <c r="G80" s="2"/>
      <c r="H80" s="2"/>
      <c r="I80" s="2"/>
      <c r="J80" s="2"/>
      <c r="K80" s="23" t="s">
        <v>126</v>
      </c>
      <c r="L80" s="23" t="s">
        <v>127</v>
      </c>
      <c r="M80" s="23" t="s">
        <v>128</v>
      </c>
      <c r="N80" s="23" t="s">
        <v>129</v>
      </c>
      <c r="O80" s="2"/>
      <c r="P80" s="2"/>
      <c r="Q80" s="2"/>
    </row>
    <row r="81" spans="1:17" ht="15.75" customHeight="1" x14ac:dyDescent="0.25">
      <c r="A81" s="2"/>
      <c r="B81" s="2"/>
      <c r="C81" s="2"/>
      <c r="D81" s="2"/>
      <c r="E81" s="2"/>
      <c r="F81" s="2"/>
      <c r="G81" s="2"/>
      <c r="H81" s="2"/>
      <c r="I81" s="2"/>
      <c r="J81" s="2"/>
      <c r="K81" s="29">
        <v>0.624</v>
      </c>
      <c r="L81" s="29">
        <v>1.3149999999999999</v>
      </c>
      <c r="M81" s="32">
        <f>K81+L81</f>
        <v>1.9390000000000001</v>
      </c>
      <c r="N81" s="32">
        <f>M81-M63</f>
        <v>1.9390000000000001</v>
      </c>
      <c r="O81" s="2"/>
      <c r="P81" s="2"/>
      <c r="Q81" s="2"/>
    </row>
    <row r="82" spans="1:17" ht="15.75" customHeight="1" x14ac:dyDescent="0.25">
      <c r="A82" s="2"/>
      <c r="B82" s="2"/>
      <c r="C82" s="2"/>
      <c r="D82" s="2"/>
      <c r="E82" s="2"/>
      <c r="F82" s="2"/>
      <c r="G82" s="2"/>
      <c r="H82" s="2"/>
      <c r="I82" s="2"/>
      <c r="J82" s="2"/>
      <c r="K82" s="35">
        <v>0</v>
      </c>
      <c r="L82" s="35">
        <f>L81-N81</f>
        <v>-0.62400000000000011</v>
      </c>
      <c r="M82" s="32">
        <f>K82+L82</f>
        <v>-0.62400000000000011</v>
      </c>
      <c r="N82" s="32">
        <f>N81/2</f>
        <v>0.96950000000000003</v>
      </c>
      <c r="O82" s="2"/>
      <c r="P82" s="2"/>
      <c r="Q82" s="2"/>
    </row>
    <row r="83" spans="1:17" ht="15.75" customHeight="1" x14ac:dyDescent="0.25">
      <c r="A83" s="2"/>
      <c r="B83" s="2"/>
      <c r="C83" s="2"/>
      <c r="D83" s="2"/>
      <c r="E83" s="2"/>
      <c r="F83" s="2"/>
      <c r="G83" s="2"/>
      <c r="H83" s="2"/>
      <c r="I83" s="2"/>
      <c r="J83" s="2"/>
      <c r="K83" s="2"/>
      <c r="L83" s="2"/>
      <c r="M83" s="2"/>
      <c r="N83" s="2"/>
      <c r="O83" s="2"/>
      <c r="P83" s="2"/>
      <c r="Q83" s="2"/>
    </row>
    <row r="84" spans="1:17" ht="15.75" customHeight="1" x14ac:dyDescent="0.25">
      <c r="A84" s="2"/>
      <c r="B84" s="2"/>
      <c r="C84" s="2"/>
      <c r="D84" s="2"/>
      <c r="E84" s="2"/>
      <c r="F84" s="2"/>
      <c r="G84" s="2"/>
      <c r="H84" s="2"/>
      <c r="I84" s="2"/>
      <c r="J84" s="2"/>
      <c r="K84" s="2"/>
      <c r="L84" s="2"/>
      <c r="M84" s="2"/>
      <c r="N84" s="2"/>
      <c r="O84" s="2"/>
      <c r="P84" s="2"/>
      <c r="Q84" s="2"/>
    </row>
    <row r="85" spans="1:17" ht="15.75" customHeight="1" x14ac:dyDescent="0.25">
      <c r="A85" s="2"/>
      <c r="B85" s="2"/>
      <c r="C85" s="2"/>
      <c r="D85" s="2"/>
      <c r="E85" s="2"/>
      <c r="F85" s="2"/>
      <c r="G85" s="2"/>
      <c r="H85" s="2"/>
      <c r="I85" s="2"/>
      <c r="J85" s="2"/>
      <c r="K85" s="2"/>
      <c r="L85" s="2"/>
      <c r="M85" s="2"/>
      <c r="N85" s="2"/>
      <c r="O85" s="2"/>
      <c r="P85" s="2"/>
      <c r="Q85" s="2"/>
    </row>
    <row r="86" spans="1:17" ht="15.75" customHeight="1" x14ac:dyDescent="0.25">
      <c r="A86" s="2"/>
      <c r="B86" s="2"/>
      <c r="C86" s="2"/>
      <c r="D86" s="2"/>
      <c r="E86" s="2"/>
      <c r="F86" s="2"/>
      <c r="G86" s="2"/>
      <c r="H86" s="2"/>
      <c r="I86" s="2"/>
      <c r="J86" s="2"/>
      <c r="K86" s="2"/>
      <c r="L86" s="2"/>
      <c r="M86" s="2"/>
      <c r="N86" s="2"/>
      <c r="O86" s="2"/>
      <c r="P86" s="2"/>
      <c r="Q86" s="2"/>
    </row>
    <row r="87" spans="1:17" ht="15.75" customHeight="1" x14ac:dyDescent="0.25">
      <c r="A87" s="2"/>
      <c r="B87" s="2"/>
      <c r="C87" s="2"/>
      <c r="D87" s="2"/>
      <c r="E87" s="2"/>
      <c r="F87" s="2"/>
      <c r="G87" s="2"/>
      <c r="H87" s="2"/>
      <c r="I87" s="2"/>
      <c r="J87" s="2"/>
      <c r="K87" s="2"/>
      <c r="L87" s="2"/>
      <c r="M87" s="2"/>
      <c r="N87" s="2"/>
      <c r="O87" s="2"/>
      <c r="P87" s="2"/>
      <c r="Q87" s="2"/>
    </row>
    <row r="88" spans="1:17" ht="15.75" customHeight="1" x14ac:dyDescent="0.25">
      <c r="A88" s="2"/>
      <c r="B88" s="2"/>
      <c r="C88" s="2"/>
      <c r="D88" s="2"/>
      <c r="E88" s="2"/>
      <c r="F88" s="2"/>
      <c r="G88" s="2"/>
      <c r="H88" s="2"/>
      <c r="I88" s="2"/>
      <c r="J88" s="2"/>
      <c r="K88" s="2"/>
      <c r="L88" s="2"/>
      <c r="M88" s="2"/>
      <c r="N88" s="2"/>
      <c r="O88" s="2"/>
      <c r="P88" s="2"/>
      <c r="Q88" s="2"/>
    </row>
    <row r="89" spans="1:17" ht="15.75" customHeight="1" x14ac:dyDescent="0.25">
      <c r="A89" s="2"/>
      <c r="B89" s="2"/>
      <c r="C89" s="2"/>
      <c r="D89" s="2"/>
      <c r="E89" s="2"/>
      <c r="F89" s="2"/>
      <c r="G89" s="2"/>
      <c r="H89" s="2"/>
      <c r="I89" s="2"/>
      <c r="J89" s="2"/>
      <c r="K89" s="2"/>
      <c r="L89" s="2"/>
      <c r="M89" s="2"/>
      <c r="N89" s="2"/>
      <c r="O89" s="2"/>
      <c r="P89" s="2"/>
      <c r="Q89" s="2"/>
    </row>
    <row r="90" spans="1:17" ht="15.75" customHeight="1" x14ac:dyDescent="0.25">
      <c r="A90" s="2"/>
      <c r="B90" s="2"/>
      <c r="C90" s="2"/>
      <c r="D90" s="2"/>
      <c r="E90" s="2"/>
      <c r="F90" s="2"/>
      <c r="G90" s="2"/>
      <c r="H90" s="2"/>
      <c r="I90" s="2"/>
      <c r="J90" s="2"/>
      <c r="K90" s="2"/>
      <c r="L90" s="2"/>
      <c r="M90" s="2"/>
      <c r="N90" s="2"/>
      <c r="O90" s="2"/>
      <c r="P90" s="2"/>
      <c r="Q90" s="2"/>
    </row>
    <row r="91" spans="1:17" ht="15.75" customHeight="1" x14ac:dyDescent="0.25">
      <c r="A91" s="2"/>
      <c r="B91" s="2"/>
      <c r="C91" s="2"/>
      <c r="D91" s="2"/>
      <c r="E91" s="2"/>
      <c r="F91" s="2"/>
      <c r="G91" s="2"/>
      <c r="H91" s="2"/>
      <c r="I91" s="2"/>
      <c r="J91" s="2"/>
      <c r="K91" s="2"/>
      <c r="L91" s="2"/>
      <c r="M91" s="2"/>
      <c r="N91" s="2"/>
      <c r="O91" s="2"/>
      <c r="P91" s="2"/>
      <c r="Q91" s="2"/>
    </row>
    <row r="92" spans="1:17" ht="15.75" customHeight="1" x14ac:dyDescent="0.25">
      <c r="A92" s="2"/>
      <c r="B92" s="2"/>
      <c r="C92" s="2"/>
      <c r="D92" s="2"/>
      <c r="E92" s="2"/>
      <c r="F92" s="2"/>
      <c r="G92" s="2"/>
      <c r="H92" s="2"/>
      <c r="I92" s="2"/>
      <c r="J92" s="2"/>
      <c r="K92" s="2"/>
      <c r="L92" s="2"/>
      <c r="M92" s="2"/>
      <c r="N92" s="2"/>
      <c r="O92" s="2"/>
      <c r="P92" s="2"/>
      <c r="Q92" s="2"/>
    </row>
    <row r="93" spans="1:17" ht="15.75" customHeight="1" x14ac:dyDescent="0.25">
      <c r="A93" s="2"/>
      <c r="B93" s="2"/>
      <c r="C93" s="2"/>
      <c r="D93" s="2"/>
      <c r="E93" s="2"/>
      <c r="F93" s="2"/>
      <c r="G93" s="2"/>
      <c r="H93" s="2"/>
      <c r="I93" s="2"/>
      <c r="J93" s="2"/>
      <c r="K93" s="2"/>
      <c r="L93" s="2"/>
      <c r="M93" s="2"/>
      <c r="N93" s="2"/>
      <c r="O93" s="2"/>
      <c r="P93" s="2"/>
      <c r="Q93" s="2"/>
    </row>
    <row r="94" spans="1:17" ht="15.75" customHeight="1" x14ac:dyDescent="0.25">
      <c r="A94" s="2"/>
      <c r="B94" s="2"/>
      <c r="C94" s="2"/>
      <c r="D94" s="2"/>
      <c r="E94" s="2"/>
      <c r="F94" s="2"/>
      <c r="G94" s="2"/>
      <c r="H94" s="2"/>
      <c r="I94" s="2"/>
      <c r="J94" s="2"/>
      <c r="K94" s="2"/>
      <c r="L94" s="2"/>
      <c r="M94" s="2"/>
      <c r="N94" s="2"/>
      <c r="O94" s="2"/>
      <c r="P94" s="2"/>
      <c r="Q94" s="2"/>
    </row>
    <row r="95" spans="1:17" ht="15.75" customHeight="1" x14ac:dyDescent="0.25">
      <c r="A95" s="2"/>
      <c r="B95" s="2"/>
      <c r="C95" s="2"/>
      <c r="D95" s="2"/>
      <c r="E95" s="2"/>
      <c r="F95" s="2"/>
      <c r="G95" s="2"/>
      <c r="H95" s="2"/>
      <c r="I95" s="2"/>
      <c r="J95" s="2"/>
      <c r="K95" s="2"/>
      <c r="L95" s="2"/>
      <c r="M95" s="2"/>
      <c r="N95" s="2"/>
      <c r="O95" s="2"/>
      <c r="P95" s="2"/>
      <c r="Q95" s="2"/>
    </row>
    <row r="96" spans="1:17" ht="15.75" customHeight="1" x14ac:dyDescent="0.25">
      <c r="A96" s="2"/>
      <c r="B96" s="2"/>
      <c r="C96" s="2"/>
      <c r="D96" s="2"/>
      <c r="E96" s="2"/>
      <c r="F96" s="2"/>
      <c r="G96" s="2"/>
      <c r="H96" s="2"/>
      <c r="I96" s="2"/>
      <c r="J96" s="2"/>
      <c r="K96" s="2"/>
      <c r="L96" s="2"/>
      <c r="M96" s="2"/>
      <c r="N96" s="2"/>
      <c r="O96" s="2"/>
      <c r="P96" s="2"/>
      <c r="Q96" s="2"/>
    </row>
    <row r="97" spans="1:17" ht="15.75" customHeight="1" x14ac:dyDescent="0.25">
      <c r="A97" s="2"/>
      <c r="B97" s="2"/>
      <c r="C97" s="2"/>
      <c r="D97" s="2"/>
      <c r="E97" s="2"/>
      <c r="F97" s="2"/>
      <c r="G97" s="2"/>
      <c r="H97" s="2"/>
      <c r="I97" s="2"/>
      <c r="J97" s="2"/>
      <c r="K97" s="2"/>
      <c r="L97" s="2"/>
      <c r="M97" s="2"/>
      <c r="N97" s="2"/>
      <c r="O97" s="2"/>
      <c r="P97" s="2"/>
      <c r="Q97" s="2"/>
    </row>
    <row r="98" spans="1:17" ht="15.75" customHeight="1" x14ac:dyDescent="0.25">
      <c r="A98" s="2"/>
      <c r="B98" s="2"/>
      <c r="C98" s="2"/>
      <c r="D98" s="2"/>
      <c r="E98" s="2"/>
      <c r="F98" s="2"/>
      <c r="G98" s="2"/>
      <c r="H98" s="2"/>
      <c r="I98" s="2"/>
      <c r="J98" s="2"/>
      <c r="K98" s="2"/>
      <c r="L98" s="2"/>
      <c r="M98" s="2"/>
      <c r="N98" s="2"/>
      <c r="O98" s="2"/>
      <c r="P98" s="2"/>
      <c r="Q98" s="2"/>
    </row>
    <row r="99" spans="1:17" ht="15.75" customHeight="1" x14ac:dyDescent="0.25">
      <c r="A99" s="2"/>
      <c r="B99" s="2"/>
      <c r="C99" s="2"/>
      <c r="D99" s="2"/>
      <c r="E99" s="2"/>
      <c r="F99" s="2"/>
      <c r="G99" s="2"/>
      <c r="H99" s="2"/>
      <c r="I99" s="2"/>
      <c r="J99" s="2"/>
      <c r="K99" s="2"/>
      <c r="L99" s="2"/>
      <c r="M99" s="2"/>
      <c r="N99" s="2"/>
      <c r="O99" s="2"/>
      <c r="P99" s="2"/>
      <c r="Q99" s="2"/>
    </row>
    <row r="100" spans="1:17" ht="15.75" customHeight="1" x14ac:dyDescent="0.25">
      <c r="A100" s="2"/>
      <c r="B100" s="2"/>
      <c r="C100" s="2"/>
      <c r="D100" s="2"/>
      <c r="E100" s="2"/>
      <c r="F100" s="2"/>
      <c r="G100" s="2"/>
      <c r="H100" s="2"/>
      <c r="I100" s="2"/>
      <c r="J100" s="2"/>
      <c r="K100" s="2"/>
      <c r="L100" s="2"/>
      <c r="M100" s="2"/>
      <c r="N100" s="2"/>
      <c r="O100" s="2"/>
      <c r="P100" s="2"/>
      <c r="Q100" s="2"/>
    </row>
    <row r="101" spans="1:17" ht="15.75" customHeight="1" x14ac:dyDescent="0.25">
      <c r="A101" s="2"/>
      <c r="B101" s="2"/>
      <c r="C101" s="2"/>
      <c r="D101" s="2"/>
      <c r="E101" s="2"/>
      <c r="F101" s="2"/>
      <c r="G101" s="2"/>
      <c r="H101" s="2"/>
      <c r="I101" s="2"/>
      <c r="J101" s="2"/>
      <c r="K101" s="2"/>
      <c r="L101" s="2"/>
      <c r="M101" s="2"/>
      <c r="N101" s="2"/>
      <c r="O101" s="2"/>
      <c r="P101" s="2"/>
      <c r="Q101" s="2"/>
    </row>
  </sheetData>
  <mergeCells count="37">
    <mergeCell ref="L11:L12"/>
    <mergeCell ref="M11:N11"/>
    <mergeCell ref="A61:D61"/>
    <mergeCell ref="E61:J61"/>
    <mergeCell ref="A72:D72"/>
    <mergeCell ref="A62:G62"/>
    <mergeCell ref="A63:D64"/>
    <mergeCell ref="E63:G63"/>
    <mergeCell ref="E64:G64"/>
    <mergeCell ref="A66:J66"/>
    <mergeCell ref="H67:J67"/>
    <mergeCell ref="A9:B9"/>
    <mergeCell ref="C9:J9"/>
    <mergeCell ref="A10:B10"/>
    <mergeCell ref="C10:J10"/>
    <mergeCell ref="A11:A12"/>
    <mergeCell ref="B11:B12"/>
    <mergeCell ref="C11:C12"/>
    <mergeCell ref="D11:D12"/>
    <mergeCell ref="E11:E12"/>
    <mergeCell ref="F11:F12"/>
    <mergeCell ref="G11:G12"/>
    <mergeCell ref="H11:H12"/>
    <mergeCell ref="I11:I12"/>
    <mergeCell ref="J11:J12"/>
    <mergeCell ref="A6:B6"/>
    <mergeCell ref="C6:J6"/>
    <mergeCell ref="A7:B7"/>
    <mergeCell ref="C7:J7"/>
    <mergeCell ref="A8:B8"/>
    <mergeCell ref="C8:J8"/>
    <mergeCell ref="A1:J1"/>
    <mergeCell ref="A2:J2"/>
    <mergeCell ref="A3:J3"/>
    <mergeCell ref="A4:J4"/>
    <mergeCell ref="A5:B5"/>
    <mergeCell ref="C5:J5"/>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1"/>
  <sheetViews>
    <sheetView workbookViewId="0">
      <selection activeCell="M16" sqref="M16"/>
    </sheetView>
  </sheetViews>
  <sheetFormatPr defaultColWidth="14.42578125" defaultRowHeight="15" x14ac:dyDescent="0.25"/>
  <cols>
    <col min="1" max="1" width="10.5703125" style="63" customWidth="1"/>
    <col min="2" max="2" width="18.5703125" style="63" customWidth="1"/>
    <col min="3" max="4" width="12.7109375" style="63" customWidth="1"/>
    <col min="5" max="5" width="14.7109375" style="63" customWidth="1"/>
    <col min="6" max="6" width="12.42578125" style="63" customWidth="1"/>
    <col min="7" max="7" width="15.140625" style="63" customWidth="1"/>
    <col min="8" max="9" width="12.7109375" style="63" customWidth="1"/>
    <col min="10" max="10" width="15" style="63" customWidth="1"/>
    <col min="11" max="11" width="9.140625" style="63" customWidth="1"/>
    <col min="12" max="12" width="13" style="63" customWidth="1"/>
    <col min="13" max="13" width="12.7109375" style="63" customWidth="1"/>
    <col min="14" max="14" width="14.28515625" style="63" customWidth="1"/>
    <col min="15" max="15" width="7.85546875" style="63" customWidth="1"/>
    <col min="16" max="17" width="9.140625" style="63" customWidth="1"/>
    <col min="18" max="16384" width="14.42578125" style="63"/>
  </cols>
  <sheetData>
    <row r="1" spans="1:17" ht="24" x14ac:dyDescent="0.4">
      <c r="A1" s="108" t="s">
        <v>0</v>
      </c>
      <c r="B1" s="109"/>
      <c r="C1" s="109"/>
      <c r="D1" s="109"/>
      <c r="E1" s="109"/>
      <c r="F1" s="109"/>
      <c r="G1" s="109"/>
      <c r="H1" s="109"/>
      <c r="I1" s="109"/>
      <c r="J1" s="110"/>
      <c r="K1" s="1"/>
      <c r="L1" s="2"/>
      <c r="M1" s="2"/>
      <c r="N1" s="2"/>
      <c r="O1" s="3"/>
      <c r="P1" s="4" t="s">
        <v>1</v>
      </c>
      <c r="Q1" s="2"/>
    </row>
    <row r="2" spans="1:17" ht="18.75" x14ac:dyDescent="0.3">
      <c r="A2" s="111" t="s">
        <v>2</v>
      </c>
      <c r="B2" s="109"/>
      <c r="C2" s="109"/>
      <c r="D2" s="109"/>
      <c r="E2" s="109"/>
      <c r="F2" s="109"/>
      <c r="G2" s="109"/>
      <c r="H2" s="109"/>
      <c r="I2" s="109"/>
      <c r="J2" s="110"/>
      <c r="K2" s="2"/>
      <c r="L2" s="2"/>
      <c r="M2" s="2"/>
      <c r="N2" s="2"/>
      <c r="O2" s="5"/>
      <c r="P2" s="4" t="s">
        <v>3</v>
      </c>
      <c r="Q2" s="2"/>
    </row>
    <row r="3" spans="1:17" ht="18.75" customHeight="1" x14ac:dyDescent="0.25">
      <c r="A3" s="112" t="s">
        <v>181</v>
      </c>
      <c r="B3" s="113"/>
      <c r="C3" s="113"/>
      <c r="D3" s="113"/>
      <c r="E3" s="113"/>
      <c r="F3" s="113"/>
      <c r="G3" s="113"/>
      <c r="H3" s="113"/>
      <c r="I3" s="113"/>
      <c r="J3" s="114"/>
      <c r="K3" s="6"/>
      <c r="L3" s="6"/>
      <c r="N3" s="6"/>
      <c r="O3" s="6"/>
      <c r="P3" s="6"/>
      <c r="Q3" s="6"/>
    </row>
    <row r="4" spans="1:17" ht="24" x14ac:dyDescent="0.4">
      <c r="A4" s="108" t="s">
        <v>4</v>
      </c>
      <c r="B4" s="109"/>
      <c r="C4" s="109"/>
      <c r="D4" s="109"/>
      <c r="E4" s="109"/>
      <c r="F4" s="109"/>
      <c r="G4" s="109"/>
      <c r="H4" s="109"/>
      <c r="I4" s="109"/>
      <c r="J4" s="110"/>
      <c r="K4" s="2"/>
      <c r="L4" s="2"/>
      <c r="M4" s="6"/>
      <c r="N4" s="2"/>
      <c r="O4" s="2"/>
      <c r="P4" s="2"/>
      <c r="Q4" s="2"/>
    </row>
    <row r="5" spans="1:17" x14ac:dyDescent="0.25">
      <c r="A5" s="115" t="s">
        <v>5</v>
      </c>
      <c r="B5" s="110"/>
      <c r="C5" s="116" t="s">
        <v>6</v>
      </c>
      <c r="D5" s="109"/>
      <c r="E5" s="109"/>
      <c r="F5" s="109"/>
      <c r="G5" s="109"/>
      <c r="H5" s="109"/>
      <c r="I5" s="109"/>
      <c r="J5" s="110"/>
      <c r="K5" s="2"/>
      <c r="L5" s="2"/>
      <c r="M5" s="2"/>
      <c r="N5" s="2"/>
      <c r="O5" s="2"/>
      <c r="P5" s="2"/>
      <c r="Q5" s="2"/>
    </row>
    <row r="6" spans="1:17" ht="45" customHeight="1" x14ac:dyDescent="0.25">
      <c r="A6" s="117" t="s">
        <v>7</v>
      </c>
      <c r="B6" s="110"/>
      <c r="C6" s="118" t="s">
        <v>8</v>
      </c>
      <c r="D6" s="109"/>
      <c r="E6" s="109"/>
      <c r="F6" s="109"/>
      <c r="G6" s="109"/>
      <c r="H6" s="109"/>
      <c r="I6" s="109"/>
      <c r="J6" s="110"/>
      <c r="K6" s="2"/>
      <c r="L6" s="2"/>
      <c r="M6" s="2"/>
      <c r="N6" s="2"/>
      <c r="O6" s="2"/>
      <c r="P6" s="2"/>
      <c r="Q6" s="2"/>
    </row>
    <row r="7" spans="1:17" x14ac:dyDescent="0.25">
      <c r="A7" s="117" t="s">
        <v>9</v>
      </c>
      <c r="B7" s="110"/>
      <c r="C7" s="119" t="s">
        <v>10</v>
      </c>
      <c r="D7" s="109"/>
      <c r="E7" s="109"/>
      <c r="F7" s="109"/>
      <c r="G7" s="109"/>
      <c r="H7" s="109"/>
      <c r="I7" s="109"/>
      <c r="J7" s="110"/>
      <c r="K7" s="2"/>
      <c r="L7" s="2"/>
      <c r="M7" s="2"/>
      <c r="N7" s="2"/>
      <c r="O7" s="2"/>
      <c r="P7" s="2"/>
      <c r="Q7" s="2"/>
    </row>
    <row r="8" spans="1:17" x14ac:dyDescent="0.25">
      <c r="A8" s="117" t="s">
        <v>11</v>
      </c>
      <c r="B8" s="110"/>
      <c r="C8" s="119" t="s">
        <v>12</v>
      </c>
      <c r="D8" s="109"/>
      <c r="E8" s="109"/>
      <c r="F8" s="109"/>
      <c r="G8" s="109"/>
      <c r="H8" s="109"/>
      <c r="I8" s="109"/>
      <c r="J8" s="110"/>
      <c r="K8" s="2"/>
      <c r="L8" s="2"/>
      <c r="M8" s="2"/>
      <c r="N8" s="2"/>
      <c r="O8" s="2"/>
      <c r="P8" s="2"/>
      <c r="Q8" s="2"/>
    </row>
    <row r="9" spans="1:17" x14ac:dyDescent="0.25">
      <c r="A9" s="120" t="s">
        <v>13</v>
      </c>
      <c r="B9" s="110"/>
      <c r="C9" s="121" t="s">
        <v>185</v>
      </c>
      <c r="D9" s="122"/>
      <c r="E9" s="122"/>
      <c r="F9" s="122"/>
      <c r="G9" s="122"/>
      <c r="H9" s="122"/>
      <c r="I9" s="122"/>
      <c r="J9" s="123"/>
      <c r="K9" s="6"/>
      <c r="L9" s="6"/>
      <c r="M9" s="6"/>
      <c r="N9" s="6"/>
      <c r="O9" s="6"/>
      <c r="P9" s="6"/>
      <c r="Q9" s="6"/>
    </row>
    <row r="10" spans="1:17" x14ac:dyDescent="0.25">
      <c r="A10" s="117" t="s">
        <v>14</v>
      </c>
      <c r="B10" s="110"/>
      <c r="C10" s="121"/>
      <c r="D10" s="122"/>
      <c r="E10" s="122"/>
      <c r="F10" s="122"/>
      <c r="G10" s="122"/>
      <c r="H10" s="122"/>
      <c r="I10" s="122"/>
      <c r="J10" s="123"/>
      <c r="K10" s="2"/>
      <c r="L10" s="2"/>
      <c r="M10" s="2"/>
      <c r="N10" s="2"/>
      <c r="O10" s="2"/>
      <c r="P10" s="2"/>
      <c r="Q10" s="2"/>
    </row>
    <row r="11" spans="1:17" ht="33" customHeight="1" x14ac:dyDescent="0.25">
      <c r="A11" s="124" t="s">
        <v>15</v>
      </c>
      <c r="B11" s="124" t="s">
        <v>16</v>
      </c>
      <c r="C11" s="126" t="s">
        <v>17</v>
      </c>
      <c r="D11" s="126" t="s">
        <v>18</v>
      </c>
      <c r="E11" s="124" t="s">
        <v>19</v>
      </c>
      <c r="F11" s="124" t="s">
        <v>15</v>
      </c>
      <c r="G11" s="124" t="s">
        <v>16</v>
      </c>
      <c r="H11" s="126" t="s">
        <v>17</v>
      </c>
      <c r="I11" s="126" t="s">
        <v>18</v>
      </c>
      <c r="J11" s="124" t="s">
        <v>19</v>
      </c>
      <c r="K11" s="2"/>
      <c r="L11" s="175" t="s">
        <v>16</v>
      </c>
      <c r="M11" s="176" t="s">
        <v>293</v>
      </c>
      <c r="N11" s="176"/>
      <c r="O11" s="2"/>
      <c r="P11" s="2"/>
      <c r="Q11" s="2"/>
    </row>
    <row r="12" spans="1:17" ht="13.5" customHeight="1" x14ac:dyDescent="0.25">
      <c r="A12" s="125"/>
      <c r="B12" s="125"/>
      <c r="C12" s="125"/>
      <c r="D12" s="125"/>
      <c r="E12" s="125"/>
      <c r="F12" s="125"/>
      <c r="G12" s="125"/>
      <c r="H12" s="125"/>
      <c r="I12" s="125"/>
      <c r="J12" s="125"/>
      <c r="K12" s="2"/>
      <c r="L12" s="175"/>
      <c r="M12" s="7" t="s">
        <v>17</v>
      </c>
      <c r="N12" s="2" t="s">
        <v>18</v>
      </c>
      <c r="O12" s="2"/>
      <c r="P12" s="2"/>
      <c r="Q12" s="2"/>
    </row>
    <row r="13" spans="1:17" x14ac:dyDescent="0.25">
      <c r="A13" s="8">
        <v>1</v>
      </c>
      <c r="B13" s="9" t="s">
        <v>20</v>
      </c>
      <c r="C13" s="38">
        <v>0</v>
      </c>
      <c r="D13" s="10">
        <v>210</v>
      </c>
      <c r="E13" s="11">
        <f t="shared" ref="E13:E60" si="0">SUM(C13,D13)</f>
        <v>210</v>
      </c>
      <c r="F13" s="8">
        <v>49</v>
      </c>
      <c r="G13" s="12" t="s">
        <v>21</v>
      </c>
      <c r="H13" s="38">
        <v>0</v>
      </c>
      <c r="I13" s="10">
        <v>210</v>
      </c>
      <c r="J13" s="8">
        <f t="shared" ref="J13:J60" si="1">SUM(H13,I13)</f>
        <v>210</v>
      </c>
      <c r="K13" s="2"/>
      <c r="L13" s="2"/>
      <c r="M13" s="7"/>
      <c r="N13" s="7"/>
      <c r="O13" s="2"/>
      <c r="P13" s="2"/>
      <c r="Q13" s="2"/>
    </row>
    <row r="14" spans="1:17" x14ac:dyDescent="0.25">
      <c r="A14" s="8">
        <f t="shared" ref="A14:A36" si="2">A13+1</f>
        <v>2</v>
      </c>
      <c r="B14" s="9" t="s">
        <v>22</v>
      </c>
      <c r="C14" s="38">
        <v>0</v>
      </c>
      <c r="D14" s="10">
        <v>210</v>
      </c>
      <c r="E14" s="11">
        <f t="shared" si="0"/>
        <v>210</v>
      </c>
      <c r="F14" s="8">
        <f t="shared" ref="F14:F36" si="3">F13+1</f>
        <v>50</v>
      </c>
      <c r="G14" s="12" t="s">
        <v>23</v>
      </c>
      <c r="H14" s="38">
        <v>0</v>
      </c>
      <c r="I14" s="10">
        <v>210</v>
      </c>
      <c r="J14" s="8">
        <f t="shared" si="1"/>
        <v>210</v>
      </c>
      <c r="K14" s="2"/>
      <c r="L14" s="2" t="s">
        <v>20</v>
      </c>
      <c r="M14" s="7">
        <f>AVERAGE(C13:C16)</f>
        <v>0</v>
      </c>
      <c r="N14" s="7">
        <f>AVERAGE(D13:D16)</f>
        <v>210</v>
      </c>
      <c r="O14" s="2"/>
      <c r="P14" s="2"/>
      <c r="Q14" s="2"/>
    </row>
    <row r="15" spans="1:17" x14ac:dyDescent="0.25">
      <c r="A15" s="8">
        <f t="shared" si="2"/>
        <v>3</v>
      </c>
      <c r="B15" s="9" t="s">
        <v>24</v>
      </c>
      <c r="C15" s="38">
        <v>0</v>
      </c>
      <c r="D15" s="10">
        <v>210</v>
      </c>
      <c r="E15" s="11">
        <f t="shared" si="0"/>
        <v>210</v>
      </c>
      <c r="F15" s="8">
        <f t="shared" si="3"/>
        <v>51</v>
      </c>
      <c r="G15" s="12" t="s">
        <v>25</v>
      </c>
      <c r="H15" s="38">
        <v>0</v>
      </c>
      <c r="I15" s="10">
        <v>210</v>
      </c>
      <c r="J15" s="8">
        <f t="shared" si="1"/>
        <v>210</v>
      </c>
      <c r="K15" s="2"/>
      <c r="L15" s="2" t="s">
        <v>28</v>
      </c>
      <c r="M15" s="7">
        <f>AVERAGE(C17:C20)</f>
        <v>0</v>
      </c>
      <c r="N15" s="7">
        <f>AVERAGE(D17:D20)</f>
        <v>210</v>
      </c>
      <c r="O15" s="2"/>
      <c r="P15" s="2"/>
      <c r="Q15" s="2"/>
    </row>
    <row r="16" spans="1:17" x14ac:dyDescent="0.25">
      <c r="A16" s="8">
        <f t="shared" si="2"/>
        <v>4</v>
      </c>
      <c r="B16" s="9" t="s">
        <v>26</v>
      </c>
      <c r="C16" s="38">
        <v>0</v>
      </c>
      <c r="D16" s="10">
        <v>210</v>
      </c>
      <c r="E16" s="11">
        <f t="shared" si="0"/>
        <v>210</v>
      </c>
      <c r="F16" s="8">
        <f t="shared" si="3"/>
        <v>52</v>
      </c>
      <c r="G16" s="12" t="s">
        <v>27</v>
      </c>
      <c r="H16" s="38">
        <v>0</v>
      </c>
      <c r="I16" s="10">
        <v>210</v>
      </c>
      <c r="J16" s="8">
        <f t="shared" si="1"/>
        <v>210</v>
      </c>
      <c r="K16" s="2"/>
      <c r="L16" s="2" t="s">
        <v>36</v>
      </c>
      <c r="M16" s="7">
        <f>AVERAGE(C21:C24)</f>
        <v>0</v>
      </c>
      <c r="N16" s="7">
        <f>AVERAGE(D21:D24)</f>
        <v>210</v>
      </c>
      <c r="O16" s="2"/>
      <c r="P16" s="2"/>
      <c r="Q16" s="2"/>
    </row>
    <row r="17" spans="1:17" x14ac:dyDescent="0.25">
      <c r="A17" s="8">
        <f t="shared" si="2"/>
        <v>5</v>
      </c>
      <c r="B17" s="9" t="s">
        <v>28</v>
      </c>
      <c r="C17" s="38">
        <v>0</v>
      </c>
      <c r="D17" s="10">
        <v>210</v>
      </c>
      <c r="E17" s="11">
        <f t="shared" si="0"/>
        <v>210</v>
      </c>
      <c r="F17" s="8">
        <f t="shared" si="3"/>
        <v>53</v>
      </c>
      <c r="G17" s="12" t="s">
        <v>29</v>
      </c>
      <c r="H17" s="38">
        <v>0</v>
      </c>
      <c r="I17" s="10">
        <v>210</v>
      </c>
      <c r="J17" s="8">
        <f t="shared" si="1"/>
        <v>210</v>
      </c>
      <c r="K17" s="2"/>
      <c r="L17" s="2" t="s">
        <v>44</v>
      </c>
      <c r="M17" s="7">
        <f>AVERAGE(C25:C28)</f>
        <v>0</v>
      </c>
      <c r="N17" s="7">
        <f>AVERAGE(D25:D28)</f>
        <v>210</v>
      </c>
      <c r="O17" s="2"/>
      <c r="P17" s="2"/>
      <c r="Q17" s="2"/>
    </row>
    <row r="18" spans="1:17" x14ac:dyDescent="0.25">
      <c r="A18" s="8">
        <f t="shared" si="2"/>
        <v>6</v>
      </c>
      <c r="B18" s="9" t="s">
        <v>30</v>
      </c>
      <c r="C18" s="38">
        <v>0</v>
      </c>
      <c r="D18" s="10">
        <v>210</v>
      </c>
      <c r="E18" s="11">
        <f t="shared" si="0"/>
        <v>210</v>
      </c>
      <c r="F18" s="8">
        <f t="shared" si="3"/>
        <v>54</v>
      </c>
      <c r="G18" s="12" t="s">
        <v>31</v>
      </c>
      <c r="H18" s="38">
        <v>0</v>
      </c>
      <c r="I18" s="10">
        <v>210</v>
      </c>
      <c r="J18" s="8">
        <f t="shared" si="1"/>
        <v>210</v>
      </c>
      <c r="K18" s="2"/>
      <c r="L18" s="2" t="s">
        <v>52</v>
      </c>
      <c r="M18" s="7">
        <f>AVERAGE(C29:C32)</f>
        <v>0</v>
      </c>
      <c r="N18" s="7">
        <f>AVERAGE(D29:D32)</f>
        <v>210</v>
      </c>
      <c r="O18" s="2"/>
      <c r="P18" s="2"/>
      <c r="Q18" s="2"/>
    </row>
    <row r="19" spans="1:17" x14ac:dyDescent="0.25">
      <c r="A19" s="8">
        <f t="shared" si="2"/>
        <v>7</v>
      </c>
      <c r="B19" s="9" t="s">
        <v>32</v>
      </c>
      <c r="C19" s="38">
        <v>0</v>
      </c>
      <c r="D19" s="10">
        <v>210</v>
      </c>
      <c r="E19" s="11">
        <f t="shared" si="0"/>
        <v>210</v>
      </c>
      <c r="F19" s="8">
        <f t="shared" si="3"/>
        <v>55</v>
      </c>
      <c r="G19" s="12" t="s">
        <v>33</v>
      </c>
      <c r="H19" s="38">
        <v>0</v>
      </c>
      <c r="I19" s="10">
        <v>210</v>
      </c>
      <c r="J19" s="8">
        <f t="shared" si="1"/>
        <v>210</v>
      </c>
      <c r="K19" s="2"/>
      <c r="L19" s="2" t="s">
        <v>60</v>
      </c>
      <c r="M19" s="7">
        <f>AVERAGE(C33:C36)</f>
        <v>0</v>
      </c>
      <c r="N19" s="7">
        <f>AVERAGE(D33:D36)</f>
        <v>210</v>
      </c>
      <c r="O19" s="2"/>
      <c r="P19" s="2"/>
      <c r="Q19" s="2"/>
    </row>
    <row r="20" spans="1:17" x14ac:dyDescent="0.25">
      <c r="A20" s="8">
        <f t="shared" si="2"/>
        <v>8</v>
      </c>
      <c r="B20" s="9" t="s">
        <v>34</v>
      </c>
      <c r="C20" s="38">
        <v>0</v>
      </c>
      <c r="D20" s="10">
        <v>210</v>
      </c>
      <c r="E20" s="11">
        <f t="shared" si="0"/>
        <v>210</v>
      </c>
      <c r="F20" s="8">
        <f t="shared" si="3"/>
        <v>56</v>
      </c>
      <c r="G20" s="12" t="s">
        <v>35</v>
      </c>
      <c r="H20" s="38">
        <v>0</v>
      </c>
      <c r="I20" s="10">
        <v>210</v>
      </c>
      <c r="J20" s="8">
        <f t="shared" si="1"/>
        <v>210</v>
      </c>
      <c r="K20" s="2"/>
      <c r="L20" s="2" t="s">
        <v>68</v>
      </c>
      <c r="M20" s="7">
        <f>AVERAGE(C37:C40)</f>
        <v>0</v>
      </c>
      <c r="N20" s="7">
        <f>AVERAGE(D37:D40)</f>
        <v>210</v>
      </c>
      <c r="O20" s="2"/>
      <c r="P20" s="2"/>
      <c r="Q20" s="2"/>
    </row>
    <row r="21" spans="1:17" ht="15.75" customHeight="1" x14ac:dyDescent="0.25">
      <c r="A21" s="8">
        <f t="shared" si="2"/>
        <v>9</v>
      </c>
      <c r="B21" s="9" t="s">
        <v>36</v>
      </c>
      <c r="C21" s="38">
        <v>0</v>
      </c>
      <c r="D21" s="10">
        <v>210</v>
      </c>
      <c r="E21" s="11">
        <f t="shared" si="0"/>
        <v>210</v>
      </c>
      <c r="F21" s="8">
        <f t="shared" si="3"/>
        <v>57</v>
      </c>
      <c r="G21" s="12" t="s">
        <v>37</v>
      </c>
      <c r="H21" s="38">
        <v>0</v>
      </c>
      <c r="I21" s="10">
        <v>210</v>
      </c>
      <c r="J21" s="8">
        <f t="shared" si="1"/>
        <v>210</v>
      </c>
      <c r="K21" s="2"/>
      <c r="L21" s="2" t="s">
        <v>76</v>
      </c>
      <c r="M21" s="7">
        <f>AVERAGE(C41:C44)</f>
        <v>0</v>
      </c>
      <c r="N21" s="7">
        <f>AVERAGE(D41:D44)</f>
        <v>210</v>
      </c>
      <c r="O21" s="2"/>
      <c r="P21" s="2"/>
      <c r="Q21" s="2"/>
    </row>
    <row r="22" spans="1:17" ht="15.75" customHeight="1" x14ac:dyDescent="0.25">
      <c r="A22" s="8">
        <f t="shared" si="2"/>
        <v>10</v>
      </c>
      <c r="B22" s="9" t="s">
        <v>38</v>
      </c>
      <c r="C22" s="38">
        <v>0</v>
      </c>
      <c r="D22" s="10">
        <v>210</v>
      </c>
      <c r="E22" s="11">
        <f t="shared" si="0"/>
        <v>210</v>
      </c>
      <c r="F22" s="8">
        <f t="shared" si="3"/>
        <v>58</v>
      </c>
      <c r="G22" s="12" t="s">
        <v>39</v>
      </c>
      <c r="H22" s="38">
        <v>0</v>
      </c>
      <c r="I22" s="10">
        <v>210</v>
      </c>
      <c r="J22" s="8">
        <f t="shared" si="1"/>
        <v>210</v>
      </c>
      <c r="K22" s="2"/>
      <c r="L22" s="2" t="s">
        <v>84</v>
      </c>
      <c r="M22" s="7">
        <f>AVERAGE(C45:C48)</f>
        <v>0</v>
      </c>
      <c r="N22" s="7">
        <f>AVERAGE(D45:D48)</f>
        <v>210</v>
      </c>
      <c r="O22" s="2"/>
      <c r="P22" s="2"/>
      <c r="Q22" s="2"/>
    </row>
    <row r="23" spans="1:17" ht="15.75" customHeight="1" x14ac:dyDescent="0.25">
      <c r="A23" s="8">
        <f t="shared" si="2"/>
        <v>11</v>
      </c>
      <c r="B23" s="9" t="s">
        <v>40</v>
      </c>
      <c r="C23" s="38">
        <v>0</v>
      </c>
      <c r="D23" s="10">
        <v>210</v>
      </c>
      <c r="E23" s="11">
        <f t="shared" si="0"/>
        <v>210</v>
      </c>
      <c r="F23" s="8">
        <f t="shared" si="3"/>
        <v>59</v>
      </c>
      <c r="G23" s="12" t="s">
        <v>41</v>
      </c>
      <c r="H23" s="38">
        <v>0</v>
      </c>
      <c r="I23" s="10">
        <v>210</v>
      </c>
      <c r="J23" s="8">
        <f t="shared" si="1"/>
        <v>210</v>
      </c>
      <c r="K23" s="2"/>
      <c r="L23" s="2" t="s">
        <v>92</v>
      </c>
      <c r="M23" s="7">
        <f>AVERAGE(C49:C52)</f>
        <v>0</v>
      </c>
      <c r="N23" s="7">
        <f>AVERAGE(D49:D52)</f>
        <v>210</v>
      </c>
      <c r="O23" s="2"/>
      <c r="P23" s="2"/>
      <c r="Q23" s="2"/>
    </row>
    <row r="24" spans="1:17" ht="15.75" customHeight="1" x14ac:dyDescent="0.25">
      <c r="A24" s="8">
        <f t="shared" si="2"/>
        <v>12</v>
      </c>
      <c r="B24" s="9" t="s">
        <v>42</v>
      </c>
      <c r="C24" s="38">
        <v>0</v>
      </c>
      <c r="D24" s="10">
        <v>210</v>
      </c>
      <c r="E24" s="11">
        <f t="shared" si="0"/>
        <v>210</v>
      </c>
      <c r="F24" s="8">
        <f t="shared" si="3"/>
        <v>60</v>
      </c>
      <c r="G24" s="12" t="s">
        <v>43</v>
      </c>
      <c r="H24" s="38">
        <v>0</v>
      </c>
      <c r="I24" s="10">
        <v>210</v>
      </c>
      <c r="J24" s="8">
        <f t="shared" si="1"/>
        <v>210</v>
      </c>
      <c r="K24" s="2"/>
      <c r="L24" s="13" t="s">
        <v>100</v>
      </c>
      <c r="M24" s="7">
        <f>AVERAGE(C53:C56)</f>
        <v>0</v>
      </c>
      <c r="N24" s="7">
        <f>AVERAGE(D53:D56)</f>
        <v>210</v>
      </c>
      <c r="O24" s="2"/>
      <c r="P24" s="2"/>
      <c r="Q24" s="2"/>
    </row>
    <row r="25" spans="1:17" ht="15.75" customHeight="1" x14ac:dyDescent="0.25">
      <c r="A25" s="8">
        <f t="shared" si="2"/>
        <v>13</v>
      </c>
      <c r="B25" s="9" t="s">
        <v>44</v>
      </c>
      <c r="C25" s="38">
        <v>0</v>
      </c>
      <c r="D25" s="10">
        <v>210</v>
      </c>
      <c r="E25" s="11">
        <f t="shared" si="0"/>
        <v>210</v>
      </c>
      <c r="F25" s="8">
        <f t="shared" si="3"/>
        <v>61</v>
      </c>
      <c r="G25" s="12" t="s">
        <v>45</v>
      </c>
      <c r="H25" s="38">
        <v>0</v>
      </c>
      <c r="I25" s="10">
        <v>210</v>
      </c>
      <c r="J25" s="8">
        <f t="shared" si="1"/>
        <v>210</v>
      </c>
      <c r="K25" s="2"/>
      <c r="L25" s="16" t="s">
        <v>108</v>
      </c>
      <c r="M25" s="7">
        <f>AVERAGE(C57:C60)</f>
        <v>0</v>
      </c>
      <c r="N25" s="7">
        <f>AVERAGE(D57:D60)</f>
        <v>210</v>
      </c>
      <c r="O25" s="2"/>
      <c r="P25" s="2"/>
      <c r="Q25" s="2"/>
    </row>
    <row r="26" spans="1:17" ht="15.75" customHeight="1" x14ac:dyDescent="0.25">
      <c r="A26" s="8">
        <f t="shared" si="2"/>
        <v>14</v>
      </c>
      <c r="B26" s="9" t="s">
        <v>46</v>
      </c>
      <c r="C26" s="38">
        <v>0</v>
      </c>
      <c r="D26" s="10">
        <v>210</v>
      </c>
      <c r="E26" s="11">
        <f t="shared" si="0"/>
        <v>210</v>
      </c>
      <c r="F26" s="8">
        <f t="shared" si="3"/>
        <v>62</v>
      </c>
      <c r="G26" s="12" t="s">
        <v>47</v>
      </c>
      <c r="H26" s="38">
        <v>0</v>
      </c>
      <c r="I26" s="10">
        <v>210</v>
      </c>
      <c r="J26" s="8">
        <f t="shared" si="1"/>
        <v>210</v>
      </c>
      <c r="K26" s="2"/>
      <c r="L26" s="16" t="s">
        <v>21</v>
      </c>
      <c r="M26" s="7">
        <f>AVERAGE(H13:H16)</f>
        <v>0</v>
      </c>
      <c r="N26" s="7">
        <f>AVERAGE(I13:I16)</f>
        <v>210</v>
      </c>
      <c r="O26" s="2"/>
      <c r="P26" s="2"/>
      <c r="Q26" s="2"/>
    </row>
    <row r="27" spans="1:17" ht="15.75" customHeight="1" x14ac:dyDescent="0.25">
      <c r="A27" s="8">
        <f t="shared" si="2"/>
        <v>15</v>
      </c>
      <c r="B27" s="9" t="s">
        <v>48</v>
      </c>
      <c r="C27" s="38">
        <v>0</v>
      </c>
      <c r="D27" s="10">
        <v>210</v>
      </c>
      <c r="E27" s="11">
        <f t="shared" si="0"/>
        <v>210</v>
      </c>
      <c r="F27" s="8">
        <f t="shared" si="3"/>
        <v>63</v>
      </c>
      <c r="G27" s="12" t="s">
        <v>49</v>
      </c>
      <c r="H27" s="38">
        <v>0</v>
      </c>
      <c r="I27" s="10">
        <v>210</v>
      </c>
      <c r="J27" s="8">
        <f t="shared" si="1"/>
        <v>210</v>
      </c>
      <c r="K27" s="2"/>
      <c r="L27" s="24" t="s">
        <v>29</v>
      </c>
      <c r="M27" s="7">
        <f>AVERAGE(H17:H20)</f>
        <v>0</v>
      </c>
      <c r="N27" s="7">
        <f>AVERAGE(I17:I20)</f>
        <v>210</v>
      </c>
      <c r="O27" s="2"/>
      <c r="P27" s="2"/>
      <c r="Q27" s="2"/>
    </row>
    <row r="28" spans="1:17" ht="15.75" customHeight="1" x14ac:dyDescent="0.25">
      <c r="A28" s="8">
        <f t="shared" si="2"/>
        <v>16</v>
      </c>
      <c r="B28" s="9" t="s">
        <v>50</v>
      </c>
      <c r="C28" s="38">
        <v>0</v>
      </c>
      <c r="D28" s="10">
        <v>210</v>
      </c>
      <c r="E28" s="11">
        <f t="shared" si="0"/>
        <v>210</v>
      </c>
      <c r="F28" s="8">
        <f t="shared" si="3"/>
        <v>64</v>
      </c>
      <c r="G28" s="12" t="s">
        <v>51</v>
      </c>
      <c r="H28" s="38">
        <v>0</v>
      </c>
      <c r="I28" s="10">
        <v>210</v>
      </c>
      <c r="J28" s="8">
        <f t="shared" si="1"/>
        <v>210</v>
      </c>
      <c r="K28" s="2"/>
      <c r="L28" s="2" t="s">
        <v>37</v>
      </c>
      <c r="M28" s="7">
        <f>AVERAGE(H21:H24)</f>
        <v>0</v>
      </c>
      <c r="N28" s="7">
        <f>AVERAGE(I21:I24)</f>
        <v>210</v>
      </c>
      <c r="O28" s="2"/>
      <c r="P28" s="2"/>
      <c r="Q28" s="2"/>
    </row>
    <row r="29" spans="1:17" ht="15.75" customHeight="1" x14ac:dyDescent="0.25">
      <c r="A29" s="8">
        <f t="shared" si="2"/>
        <v>17</v>
      </c>
      <c r="B29" s="9" t="s">
        <v>52</v>
      </c>
      <c r="C29" s="38">
        <v>0</v>
      </c>
      <c r="D29" s="10">
        <v>210</v>
      </c>
      <c r="E29" s="11">
        <f t="shared" si="0"/>
        <v>210</v>
      </c>
      <c r="F29" s="8">
        <f t="shared" si="3"/>
        <v>65</v>
      </c>
      <c r="G29" s="12" t="s">
        <v>53</v>
      </c>
      <c r="H29" s="38">
        <v>0</v>
      </c>
      <c r="I29" s="10">
        <v>210</v>
      </c>
      <c r="J29" s="8">
        <f t="shared" si="1"/>
        <v>210</v>
      </c>
      <c r="K29" s="2"/>
      <c r="L29" s="2" t="s">
        <v>45</v>
      </c>
      <c r="M29" s="7">
        <f>AVERAGE(H25:H28)</f>
        <v>0</v>
      </c>
      <c r="N29" s="7">
        <f>AVERAGE(I25:I28)</f>
        <v>210</v>
      </c>
      <c r="O29" s="2"/>
      <c r="P29" s="2"/>
      <c r="Q29" s="2"/>
    </row>
    <row r="30" spans="1:17" ht="15.75" customHeight="1" x14ac:dyDescent="0.25">
      <c r="A30" s="8">
        <f t="shared" si="2"/>
        <v>18</v>
      </c>
      <c r="B30" s="9" t="s">
        <v>54</v>
      </c>
      <c r="C30" s="38">
        <v>0</v>
      </c>
      <c r="D30" s="10">
        <v>210</v>
      </c>
      <c r="E30" s="11">
        <f t="shared" si="0"/>
        <v>210</v>
      </c>
      <c r="F30" s="8">
        <f t="shared" si="3"/>
        <v>66</v>
      </c>
      <c r="G30" s="12" t="s">
        <v>55</v>
      </c>
      <c r="H30" s="38">
        <v>0</v>
      </c>
      <c r="I30" s="10">
        <v>210</v>
      </c>
      <c r="J30" s="8">
        <f t="shared" si="1"/>
        <v>210</v>
      </c>
      <c r="K30" s="2"/>
      <c r="L30" s="2" t="s">
        <v>53</v>
      </c>
      <c r="M30" s="7">
        <f>AVERAGE(H29:H32)</f>
        <v>0</v>
      </c>
      <c r="N30" s="7">
        <f>AVERAGE(I29:I32)</f>
        <v>210</v>
      </c>
      <c r="O30" s="2"/>
      <c r="P30" s="2"/>
      <c r="Q30" s="2"/>
    </row>
    <row r="31" spans="1:17" ht="15.75" customHeight="1" x14ac:dyDescent="0.25">
      <c r="A31" s="8">
        <f t="shared" si="2"/>
        <v>19</v>
      </c>
      <c r="B31" s="9" t="s">
        <v>56</v>
      </c>
      <c r="C31" s="38">
        <v>0</v>
      </c>
      <c r="D31" s="10">
        <v>210</v>
      </c>
      <c r="E31" s="11">
        <f t="shared" si="0"/>
        <v>210</v>
      </c>
      <c r="F31" s="8">
        <f t="shared" si="3"/>
        <v>67</v>
      </c>
      <c r="G31" s="12" t="s">
        <v>57</v>
      </c>
      <c r="H31" s="38">
        <v>0</v>
      </c>
      <c r="I31" s="10">
        <v>210</v>
      </c>
      <c r="J31" s="8">
        <f t="shared" si="1"/>
        <v>210</v>
      </c>
      <c r="K31" s="2"/>
      <c r="L31" s="2" t="s">
        <v>61</v>
      </c>
      <c r="M31" s="7">
        <f>AVERAGE(H33:H36)</f>
        <v>0</v>
      </c>
      <c r="N31" s="7">
        <f>AVERAGE(I33:I36)</f>
        <v>210</v>
      </c>
      <c r="O31" s="2"/>
      <c r="P31" s="2"/>
      <c r="Q31" s="2"/>
    </row>
    <row r="32" spans="1:17" ht="15.75" customHeight="1" x14ac:dyDescent="0.25">
      <c r="A32" s="8">
        <f t="shared" si="2"/>
        <v>20</v>
      </c>
      <c r="B32" s="9" t="s">
        <v>58</v>
      </c>
      <c r="C32" s="38">
        <v>0</v>
      </c>
      <c r="D32" s="10">
        <v>210</v>
      </c>
      <c r="E32" s="11">
        <f t="shared" si="0"/>
        <v>210</v>
      </c>
      <c r="F32" s="8">
        <f t="shared" si="3"/>
        <v>68</v>
      </c>
      <c r="G32" s="12" t="s">
        <v>59</v>
      </c>
      <c r="H32" s="38">
        <v>0</v>
      </c>
      <c r="I32" s="10">
        <v>210</v>
      </c>
      <c r="J32" s="8">
        <f t="shared" si="1"/>
        <v>210</v>
      </c>
      <c r="K32" s="2"/>
      <c r="L32" s="2" t="s">
        <v>69</v>
      </c>
      <c r="M32" s="7">
        <f>AVERAGE(H37:H40)</f>
        <v>0</v>
      </c>
      <c r="N32" s="7">
        <f>AVERAGE(I37:I40)</f>
        <v>210</v>
      </c>
      <c r="O32" s="2"/>
      <c r="P32" s="2"/>
      <c r="Q32" s="2"/>
    </row>
    <row r="33" spans="1:17" ht="15.75" customHeight="1" x14ac:dyDescent="0.25">
      <c r="A33" s="8">
        <f t="shared" si="2"/>
        <v>21</v>
      </c>
      <c r="B33" s="9" t="s">
        <v>60</v>
      </c>
      <c r="C33" s="38">
        <v>0</v>
      </c>
      <c r="D33" s="10">
        <v>210</v>
      </c>
      <c r="E33" s="11">
        <f t="shared" si="0"/>
        <v>210</v>
      </c>
      <c r="F33" s="8">
        <f t="shared" si="3"/>
        <v>69</v>
      </c>
      <c r="G33" s="12" t="s">
        <v>61</v>
      </c>
      <c r="H33" s="38">
        <v>0</v>
      </c>
      <c r="I33" s="10">
        <v>210</v>
      </c>
      <c r="J33" s="8">
        <f t="shared" si="1"/>
        <v>210</v>
      </c>
      <c r="K33" s="2"/>
      <c r="L33" s="2" t="s">
        <v>77</v>
      </c>
      <c r="M33" s="7">
        <f>AVERAGE(H41:H44)</f>
        <v>0</v>
      </c>
      <c r="N33" s="7">
        <f>AVERAGE(I41:I44)</f>
        <v>210</v>
      </c>
      <c r="O33" s="2"/>
      <c r="P33" s="2"/>
      <c r="Q33" s="2"/>
    </row>
    <row r="34" spans="1:17" ht="15.75" customHeight="1" x14ac:dyDescent="0.25">
      <c r="A34" s="8">
        <f t="shared" si="2"/>
        <v>22</v>
      </c>
      <c r="B34" s="9" t="s">
        <v>62</v>
      </c>
      <c r="C34" s="38">
        <v>0</v>
      </c>
      <c r="D34" s="10">
        <v>210</v>
      </c>
      <c r="E34" s="11">
        <f t="shared" si="0"/>
        <v>210</v>
      </c>
      <c r="F34" s="8">
        <f t="shared" si="3"/>
        <v>70</v>
      </c>
      <c r="G34" s="12" t="s">
        <v>63</v>
      </c>
      <c r="H34" s="38">
        <v>0</v>
      </c>
      <c r="I34" s="10">
        <v>210</v>
      </c>
      <c r="J34" s="8">
        <f t="shared" si="1"/>
        <v>210</v>
      </c>
      <c r="K34" s="2"/>
      <c r="L34" s="2" t="s">
        <v>85</v>
      </c>
      <c r="M34" s="7">
        <f>AVERAGE(H45:H48)</f>
        <v>0</v>
      </c>
      <c r="N34" s="7">
        <f>AVERAGE(I45:I48)</f>
        <v>210</v>
      </c>
      <c r="O34" s="2"/>
      <c r="P34" s="2"/>
      <c r="Q34" s="2"/>
    </row>
    <row r="35" spans="1:17" ht="15.75" customHeight="1" x14ac:dyDescent="0.25">
      <c r="A35" s="8">
        <f t="shared" si="2"/>
        <v>23</v>
      </c>
      <c r="B35" s="9" t="s">
        <v>64</v>
      </c>
      <c r="C35" s="38">
        <v>0</v>
      </c>
      <c r="D35" s="10">
        <v>210</v>
      </c>
      <c r="E35" s="11">
        <f t="shared" si="0"/>
        <v>210</v>
      </c>
      <c r="F35" s="8">
        <f t="shared" si="3"/>
        <v>71</v>
      </c>
      <c r="G35" s="12" t="s">
        <v>65</v>
      </c>
      <c r="H35" s="38">
        <v>0</v>
      </c>
      <c r="I35" s="10">
        <v>210</v>
      </c>
      <c r="J35" s="8">
        <f t="shared" si="1"/>
        <v>210</v>
      </c>
      <c r="K35" s="2"/>
      <c r="L35" s="2" t="s">
        <v>93</v>
      </c>
      <c r="M35" s="7">
        <f>AVERAGE(H49:H52)</f>
        <v>0</v>
      </c>
      <c r="N35" s="7">
        <f>AVERAGE(I49:I52)</f>
        <v>210</v>
      </c>
      <c r="O35" s="2"/>
      <c r="P35" s="2"/>
      <c r="Q35" s="2"/>
    </row>
    <row r="36" spans="1:17" ht="15.75" customHeight="1" x14ac:dyDescent="0.25">
      <c r="A36" s="8">
        <f t="shared" si="2"/>
        <v>24</v>
      </c>
      <c r="B36" s="9" t="s">
        <v>66</v>
      </c>
      <c r="C36" s="38">
        <v>0</v>
      </c>
      <c r="D36" s="10">
        <v>210</v>
      </c>
      <c r="E36" s="11">
        <f t="shared" si="0"/>
        <v>210</v>
      </c>
      <c r="F36" s="8">
        <f t="shared" si="3"/>
        <v>72</v>
      </c>
      <c r="G36" s="12" t="s">
        <v>67</v>
      </c>
      <c r="H36" s="38">
        <v>0</v>
      </c>
      <c r="I36" s="10">
        <v>210</v>
      </c>
      <c r="J36" s="8">
        <f t="shared" si="1"/>
        <v>210</v>
      </c>
      <c r="K36" s="2"/>
      <c r="L36" s="107" t="s">
        <v>101</v>
      </c>
      <c r="M36" s="7">
        <f>AVERAGE(H53:H56)</f>
        <v>0</v>
      </c>
      <c r="N36" s="7">
        <f>AVERAGE(I53:I56)</f>
        <v>210</v>
      </c>
      <c r="O36" s="2"/>
      <c r="P36" s="2"/>
      <c r="Q36" s="2"/>
    </row>
    <row r="37" spans="1:17" ht="15.75" customHeight="1" x14ac:dyDescent="0.25">
      <c r="A37" s="8">
        <v>25</v>
      </c>
      <c r="B37" s="9" t="s">
        <v>68</v>
      </c>
      <c r="C37" s="38">
        <v>0</v>
      </c>
      <c r="D37" s="10">
        <v>210</v>
      </c>
      <c r="E37" s="11">
        <f t="shared" si="0"/>
        <v>210</v>
      </c>
      <c r="F37" s="8">
        <v>73</v>
      </c>
      <c r="G37" s="12" t="s">
        <v>69</v>
      </c>
      <c r="H37" s="38">
        <v>0</v>
      </c>
      <c r="I37" s="10">
        <v>210</v>
      </c>
      <c r="J37" s="8">
        <f t="shared" si="1"/>
        <v>210</v>
      </c>
      <c r="K37" s="2"/>
      <c r="L37" s="107" t="s">
        <v>109</v>
      </c>
      <c r="M37" s="7">
        <f>AVERAGE(H57:H60)</f>
        <v>0</v>
      </c>
      <c r="N37" s="7">
        <f>AVERAGE(I57:I60)</f>
        <v>210</v>
      </c>
      <c r="O37" s="2"/>
      <c r="P37" s="2"/>
      <c r="Q37" s="2"/>
    </row>
    <row r="38" spans="1:17" ht="15.75" customHeight="1" x14ac:dyDescent="0.25">
      <c r="A38" s="8">
        <f t="shared" ref="A38:A60" si="4">A37+1</f>
        <v>26</v>
      </c>
      <c r="B38" s="9" t="s">
        <v>70</v>
      </c>
      <c r="C38" s="38">
        <v>0</v>
      </c>
      <c r="D38" s="10">
        <v>210</v>
      </c>
      <c r="E38" s="8">
        <f t="shared" si="0"/>
        <v>210</v>
      </c>
      <c r="F38" s="8">
        <f t="shared" ref="F38:F60" si="5">F37+1</f>
        <v>74</v>
      </c>
      <c r="G38" s="12" t="s">
        <v>71</v>
      </c>
      <c r="H38" s="38">
        <v>0</v>
      </c>
      <c r="I38" s="10">
        <v>210</v>
      </c>
      <c r="J38" s="8">
        <f t="shared" si="1"/>
        <v>210</v>
      </c>
      <c r="K38" s="2"/>
      <c r="L38" s="107" t="s">
        <v>294</v>
      </c>
      <c r="M38" s="107">
        <f>AVERAGE(M14:M37)</f>
        <v>0</v>
      </c>
      <c r="N38" s="107">
        <f>AVERAGE(N14:N37)</f>
        <v>210</v>
      </c>
      <c r="O38" s="2"/>
      <c r="P38" s="2"/>
      <c r="Q38" s="2"/>
    </row>
    <row r="39" spans="1:17" ht="15.75" customHeight="1" x14ac:dyDescent="0.25">
      <c r="A39" s="8">
        <f t="shared" si="4"/>
        <v>27</v>
      </c>
      <c r="B39" s="9" t="s">
        <v>72</v>
      </c>
      <c r="C39" s="38">
        <v>0</v>
      </c>
      <c r="D39" s="10">
        <v>210</v>
      </c>
      <c r="E39" s="8">
        <f t="shared" si="0"/>
        <v>210</v>
      </c>
      <c r="F39" s="8">
        <f t="shared" si="5"/>
        <v>75</v>
      </c>
      <c r="G39" s="12" t="s">
        <v>73</v>
      </c>
      <c r="H39" s="38">
        <v>0</v>
      </c>
      <c r="I39" s="10">
        <v>210</v>
      </c>
      <c r="J39" s="8">
        <f t="shared" si="1"/>
        <v>210</v>
      </c>
      <c r="K39" s="2"/>
      <c r="L39" s="2"/>
      <c r="M39" s="2"/>
      <c r="N39" s="2"/>
      <c r="O39" s="2"/>
      <c r="P39" s="2"/>
      <c r="Q39" s="2"/>
    </row>
    <row r="40" spans="1:17" ht="15.75" customHeight="1" x14ac:dyDescent="0.25">
      <c r="A40" s="8">
        <f t="shared" si="4"/>
        <v>28</v>
      </c>
      <c r="B40" s="9" t="s">
        <v>74</v>
      </c>
      <c r="C40" s="38">
        <v>0</v>
      </c>
      <c r="D40" s="10">
        <v>210</v>
      </c>
      <c r="E40" s="8">
        <f t="shared" si="0"/>
        <v>210</v>
      </c>
      <c r="F40" s="8">
        <f t="shared" si="5"/>
        <v>76</v>
      </c>
      <c r="G40" s="12" t="s">
        <v>75</v>
      </c>
      <c r="H40" s="38">
        <v>0</v>
      </c>
      <c r="I40" s="10">
        <v>210</v>
      </c>
      <c r="J40" s="8">
        <f t="shared" si="1"/>
        <v>210</v>
      </c>
      <c r="K40" s="2"/>
      <c r="L40" s="2"/>
      <c r="M40" s="2"/>
      <c r="N40" s="2"/>
      <c r="O40" s="2"/>
      <c r="P40" s="2"/>
      <c r="Q40" s="2"/>
    </row>
    <row r="41" spans="1:17" ht="15.75" customHeight="1" x14ac:dyDescent="0.25">
      <c r="A41" s="8">
        <f t="shared" si="4"/>
        <v>29</v>
      </c>
      <c r="B41" s="9" t="s">
        <v>76</v>
      </c>
      <c r="C41" s="38">
        <v>0</v>
      </c>
      <c r="D41" s="10">
        <v>210</v>
      </c>
      <c r="E41" s="8">
        <f t="shared" si="0"/>
        <v>210</v>
      </c>
      <c r="F41" s="8">
        <f t="shared" si="5"/>
        <v>77</v>
      </c>
      <c r="G41" s="12" t="s">
        <v>77</v>
      </c>
      <c r="H41" s="38">
        <v>0</v>
      </c>
      <c r="I41" s="10">
        <v>210</v>
      </c>
      <c r="J41" s="8">
        <f t="shared" si="1"/>
        <v>210</v>
      </c>
      <c r="K41" s="2"/>
      <c r="L41" s="2"/>
      <c r="M41" s="2"/>
      <c r="N41" s="2"/>
      <c r="O41" s="2"/>
      <c r="P41" s="2"/>
      <c r="Q41" s="2"/>
    </row>
    <row r="42" spans="1:17" ht="15.75" customHeight="1" x14ac:dyDescent="0.25">
      <c r="A42" s="8">
        <f t="shared" si="4"/>
        <v>30</v>
      </c>
      <c r="B42" s="9" t="s">
        <v>78</v>
      </c>
      <c r="C42" s="38">
        <v>0</v>
      </c>
      <c r="D42" s="10">
        <v>210</v>
      </c>
      <c r="E42" s="8">
        <f t="shared" si="0"/>
        <v>210</v>
      </c>
      <c r="F42" s="8">
        <f t="shared" si="5"/>
        <v>78</v>
      </c>
      <c r="G42" s="12" t="s">
        <v>79</v>
      </c>
      <c r="H42" s="38">
        <v>0</v>
      </c>
      <c r="I42" s="10">
        <v>210</v>
      </c>
      <c r="J42" s="8">
        <f t="shared" si="1"/>
        <v>210</v>
      </c>
      <c r="K42" s="2"/>
      <c r="L42" s="2"/>
      <c r="M42" s="2"/>
      <c r="N42" s="2"/>
      <c r="O42" s="2"/>
      <c r="P42" s="2"/>
      <c r="Q42" s="2"/>
    </row>
    <row r="43" spans="1:17" ht="15.75" customHeight="1" x14ac:dyDescent="0.25">
      <c r="A43" s="8">
        <f t="shared" si="4"/>
        <v>31</v>
      </c>
      <c r="B43" s="9" t="s">
        <v>80</v>
      </c>
      <c r="C43" s="38">
        <v>0</v>
      </c>
      <c r="D43" s="10">
        <v>210</v>
      </c>
      <c r="E43" s="8">
        <f t="shared" si="0"/>
        <v>210</v>
      </c>
      <c r="F43" s="8">
        <f t="shared" si="5"/>
        <v>79</v>
      </c>
      <c r="G43" s="12" t="s">
        <v>81</v>
      </c>
      <c r="H43" s="38">
        <v>0</v>
      </c>
      <c r="I43" s="10">
        <v>210</v>
      </c>
      <c r="J43" s="8">
        <f t="shared" si="1"/>
        <v>210</v>
      </c>
      <c r="K43" s="2"/>
      <c r="L43" s="2"/>
      <c r="M43" s="2"/>
      <c r="N43" s="2"/>
      <c r="O43" s="2"/>
      <c r="P43" s="2"/>
      <c r="Q43" s="2"/>
    </row>
    <row r="44" spans="1:17" ht="15.75" customHeight="1" x14ac:dyDescent="0.25">
      <c r="A44" s="8">
        <f t="shared" si="4"/>
        <v>32</v>
      </c>
      <c r="B44" s="9" t="s">
        <v>82</v>
      </c>
      <c r="C44" s="38">
        <v>0</v>
      </c>
      <c r="D44" s="10">
        <v>210</v>
      </c>
      <c r="E44" s="8">
        <f t="shared" si="0"/>
        <v>210</v>
      </c>
      <c r="F44" s="8">
        <f t="shared" si="5"/>
        <v>80</v>
      </c>
      <c r="G44" s="12" t="s">
        <v>83</v>
      </c>
      <c r="H44" s="38">
        <v>0</v>
      </c>
      <c r="I44" s="10">
        <v>210</v>
      </c>
      <c r="J44" s="8">
        <f t="shared" si="1"/>
        <v>210</v>
      </c>
      <c r="K44" s="2"/>
      <c r="L44" s="2"/>
      <c r="M44" s="2"/>
      <c r="N44" s="2"/>
      <c r="O44" s="2"/>
      <c r="P44" s="2"/>
      <c r="Q44" s="2"/>
    </row>
    <row r="45" spans="1:17" ht="15.75" customHeight="1" x14ac:dyDescent="0.25">
      <c r="A45" s="8">
        <f t="shared" si="4"/>
        <v>33</v>
      </c>
      <c r="B45" s="9" t="s">
        <v>84</v>
      </c>
      <c r="C45" s="38">
        <v>0</v>
      </c>
      <c r="D45" s="10">
        <v>210</v>
      </c>
      <c r="E45" s="8">
        <f t="shared" si="0"/>
        <v>210</v>
      </c>
      <c r="F45" s="8">
        <f t="shared" si="5"/>
        <v>81</v>
      </c>
      <c r="G45" s="12" t="s">
        <v>85</v>
      </c>
      <c r="H45" s="38">
        <v>0</v>
      </c>
      <c r="I45" s="10">
        <v>210</v>
      </c>
      <c r="J45" s="8">
        <f t="shared" si="1"/>
        <v>210</v>
      </c>
      <c r="K45" s="2"/>
      <c r="L45" s="2"/>
      <c r="M45" s="2"/>
      <c r="N45" s="2"/>
      <c r="O45" s="2"/>
      <c r="P45" s="2"/>
      <c r="Q45" s="2"/>
    </row>
    <row r="46" spans="1:17" ht="15.75" customHeight="1" x14ac:dyDescent="0.25">
      <c r="A46" s="8">
        <f t="shared" si="4"/>
        <v>34</v>
      </c>
      <c r="B46" s="9" t="s">
        <v>86</v>
      </c>
      <c r="C46" s="38">
        <v>0</v>
      </c>
      <c r="D46" s="10">
        <v>210</v>
      </c>
      <c r="E46" s="8">
        <f t="shared" si="0"/>
        <v>210</v>
      </c>
      <c r="F46" s="8">
        <f t="shared" si="5"/>
        <v>82</v>
      </c>
      <c r="G46" s="12" t="s">
        <v>87</v>
      </c>
      <c r="H46" s="38">
        <v>0</v>
      </c>
      <c r="I46" s="10">
        <v>210</v>
      </c>
      <c r="J46" s="8">
        <f t="shared" si="1"/>
        <v>210</v>
      </c>
      <c r="K46" s="2"/>
      <c r="L46" s="2"/>
      <c r="M46" s="2"/>
      <c r="N46" s="2"/>
      <c r="O46" s="2"/>
      <c r="P46" s="2"/>
      <c r="Q46" s="2"/>
    </row>
    <row r="47" spans="1:17" ht="15.75" customHeight="1" x14ac:dyDescent="0.25">
      <c r="A47" s="8">
        <f t="shared" si="4"/>
        <v>35</v>
      </c>
      <c r="B47" s="9" t="s">
        <v>88</v>
      </c>
      <c r="C47" s="38">
        <v>0</v>
      </c>
      <c r="D47" s="10">
        <v>210</v>
      </c>
      <c r="E47" s="8">
        <f t="shared" si="0"/>
        <v>210</v>
      </c>
      <c r="F47" s="8">
        <f t="shared" si="5"/>
        <v>83</v>
      </c>
      <c r="G47" s="12" t="s">
        <v>89</v>
      </c>
      <c r="H47" s="38">
        <v>0</v>
      </c>
      <c r="I47" s="10">
        <v>210</v>
      </c>
      <c r="J47" s="8">
        <f t="shared" si="1"/>
        <v>210</v>
      </c>
      <c r="K47" s="2"/>
      <c r="L47" s="2"/>
      <c r="M47" s="2"/>
      <c r="N47" s="2"/>
      <c r="O47" s="2"/>
      <c r="P47" s="2"/>
      <c r="Q47" s="2"/>
    </row>
    <row r="48" spans="1:17" ht="15.75" customHeight="1" x14ac:dyDescent="0.25">
      <c r="A48" s="8">
        <f t="shared" si="4"/>
        <v>36</v>
      </c>
      <c r="B48" s="9" t="s">
        <v>90</v>
      </c>
      <c r="C48" s="38">
        <v>0</v>
      </c>
      <c r="D48" s="10">
        <v>210</v>
      </c>
      <c r="E48" s="8">
        <f t="shared" si="0"/>
        <v>210</v>
      </c>
      <c r="F48" s="8">
        <f t="shared" si="5"/>
        <v>84</v>
      </c>
      <c r="G48" s="12" t="s">
        <v>91</v>
      </c>
      <c r="H48" s="38">
        <v>0</v>
      </c>
      <c r="I48" s="10">
        <v>210</v>
      </c>
      <c r="J48" s="8">
        <f t="shared" si="1"/>
        <v>210</v>
      </c>
      <c r="K48" s="2"/>
      <c r="L48" s="2"/>
      <c r="M48" s="2"/>
      <c r="N48" s="2"/>
      <c r="O48" s="2"/>
      <c r="P48" s="2"/>
      <c r="Q48" s="2"/>
    </row>
    <row r="49" spans="1:17" ht="15.75" customHeight="1" x14ac:dyDescent="0.25">
      <c r="A49" s="8">
        <f t="shared" si="4"/>
        <v>37</v>
      </c>
      <c r="B49" s="9" t="s">
        <v>92</v>
      </c>
      <c r="C49" s="38">
        <v>0</v>
      </c>
      <c r="D49" s="10">
        <v>210</v>
      </c>
      <c r="E49" s="8">
        <f t="shared" si="0"/>
        <v>210</v>
      </c>
      <c r="F49" s="8">
        <f t="shared" si="5"/>
        <v>85</v>
      </c>
      <c r="G49" s="12" t="s">
        <v>93</v>
      </c>
      <c r="H49" s="38">
        <v>0</v>
      </c>
      <c r="I49" s="10">
        <v>210</v>
      </c>
      <c r="J49" s="8">
        <f t="shared" si="1"/>
        <v>210</v>
      </c>
      <c r="K49" s="2"/>
      <c r="L49" s="2"/>
      <c r="M49" s="2"/>
      <c r="N49" s="2"/>
      <c r="O49" s="2"/>
      <c r="P49" s="2"/>
      <c r="Q49" s="2"/>
    </row>
    <row r="50" spans="1:17" ht="15.75" customHeight="1" x14ac:dyDescent="0.25">
      <c r="A50" s="8">
        <f t="shared" si="4"/>
        <v>38</v>
      </c>
      <c r="B50" s="12" t="s">
        <v>94</v>
      </c>
      <c r="C50" s="38">
        <v>0</v>
      </c>
      <c r="D50" s="10">
        <v>210</v>
      </c>
      <c r="E50" s="8">
        <f t="shared" si="0"/>
        <v>210</v>
      </c>
      <c r="F50" s="8">
        <f t="shared" si="5"/>
        <v>86</v>
      </c>
      <c r="G50" s="12" t="s">
        <v>95</v>
      </c>
      <c r="H50" s="38">
        <v>0</v>
      </c>
      <c r="I50" s="10">
        <v>210</v>
      </c>
      <c r="J50" s="8">
        <f t="shared" si="1"/>
        <v>210</v>
      </c>
      <c r="K50" s="2"/>
      <c r="L50" s="2"/>
      <c r="M50" s="2"/>
      <c r="N50" s="2"/>
      <c r="O50" s="2"/>
      <c r="P50" s="2"/>
      <c r="Q50" s="2"/>
    </row>
    <row r="51" spans="1:17" ht="15.75" customHeight="1" x14ac:dyDescent="0.25">
      <c r="A51" s="8">
        <f t="shared" si="4"/>
        <v>39</v>
      </c>
      <c r="B51" s="12" t="s">
        <v>96</v>
      </c>
      <c r="C51" s="38">
        <v>0</v>
      </c>
      <c r="D51" s="10">
        <v>210</v>
      </c>
      <c r="E51" s="8">
        <f t="shared" si="0"/>
        <v>210</v>
      </c>
      <c r="F51" s="8">
        <f t="shared" si="5"/>
        <v>87</v>
      </c>
      <c r="G51" s="12" t="s">
        <v>97</v>
      </c>
      <c r="H51" s="38">
        <v>0</v>
      </c>
      <c r="I51" s="10">
        <v>210</v>
      </c>
      <c r="J51" s="8">
        <f t="shared" si="1"/>
        <v>210</v>
      </c>
      <c r="K51" s="2"/>
      <c r="L51" s="2"/>
      <c r="M51" s="2"/>
      <c r="N51" s="2"/>
      <c r="O51" s="2"/>
      <c r="P51" s="2"/>
      <c r="Q51" s="2"/>
    </row>
    <row r="52" spans="1:17" ht="15.75" customHeight="1" x14ac:dyDescent="0.25">
      <c r="A52" s="8">
        <f t="shared" si="4"/>
        <v>40</v>
      </c>
      <c r="B52" s="12" t="s">
        <v>98</v>
      </c>
      <c r="C52" s="38">
        <v>0</v>
      </c>
      <c r="D52" s="10">
        <v>210</v>
      </c>
      <c r="E52" s="8">
        <f t="shared" si="0"/>
        <v>210</v>
      </c>
      <c r="F52" s="8">
        <f t="shared" si="5"/>
        <v>88</v>
      </c>
      <c r="G52" s="12" t="s">
        <v>99</v>
      </c>
      <c r="H52" s="38">
        <v>0</v>
      </c>
      <c r="I52" s="10">
        <v>210</v>
      </c>
      <c r="J52" s="8">
        <f t="shared" si="1"/>
        <v>210</v>
      </c>
      <c r="K52" s="2"/>
      <c r="L52" s="2"/>
      <c r="M52" s="2"/>
      <c r="N52" s="2"/>
      <c r="O52" s="2"/>
      <c r="P52" s="2"/>
      <c r="Q52" s="2"/>
    </row>
    <row r="53" spans="1:17" ht="15.75" customHeight="1" x14ac:dyDescent="0.25">
      <c r="A53" s="8">
        <f t="shared" si="4"/>
        <v>41</v>
      </c>
      <c r="B53" s="12" t="s">
        <v>100</v>
      </c>
      <c r="C53" s="38">
        <v>0</v>
      </c>
      <c r="D53" s="10">
        <v>210</v>
      </c>
      <c r="E53" s="8">
        <f t="shared" si="0"/>
        <v>210</v>
      </c>
      <c r="F53" s="8">
        <f t="shared" si="5"/>
        <v>89</v>
      </c>
      <c r="G53" s="12" t="s">
        <v>101</v>
      </c>
      <c r="H53" s="38">
        <v>0</v>
      </c>
      <c r="I53" s="10">
        <v>210</v>
      </c>
      <c r="J53" s="8">
        <f t="shared" si="1"/>
        <v>210</v>
      </c>
      <c r="K53" s="2"/>
      <c r="L53" s="13"/>
      <c r="M53" s="13"/>
      <c r="N53" s="13"/>
      <c r="O53" s="2"/>
      <c r="P53" s="2"/>
      <c r="Q53" s="2"/>
    </row>
    <row r="54" spans="1:17" ht="15.75" customHeight="1" x14ac:dyDescent="0.25">
      <c r="A54" s="8">
        <f t="shared" si="4"/>
        <v>42</v>
      </c>
      <c r="B54" s="12" t="s">
        <v>102</v>
      </c>
      <c r="C54" s="38">
        <v>0</v>
      </c>
      <c r="D54" s="10">
        <v>210</v>
      </c>
      <c r="E54" s="8">
        <f t="shared" si="0"/>
        <v>210</v>
      </c>
      <c r="F54" s="8">
        <f t="shared" si="5"/>
        <v>90</v>
      </c>
      <c r="G54" s="12" t="s">
        <v>103</v>
      </c>
      <c r="H54" s="38">
        <v>0</v>
      </c>
      <c r="I54" s="10">
        <v>210</v>
      </c>
      <c r="J54" s="8">
        <f t="shared" si="1"/>
        <v>210</v>
      </c>
      <c r="K54" s="2"/>
      <c r="L54" s="13"/>
      <c r="M54" s="13"/>
      <c r="N54" s="13"/>
      <c r="O54" s="2"/>
      <c r="P54" s="2"/>
      <c r="Q54" s="2"/>
    </row>
    <row r="55" spans="1:17" ht="15.75" customHeight="1" x14ac:dyDescent="0.25">
      <c r="A55" s="8">
        <f t="shared" si="4"/>
        <v>43</v>
      </c>
      <c r="B55" s="12" t="s">
        <v>104</v>
      </c>
      <c r="C55" s="38">
        <v>0</v>
      </c>
      <c r="D55" s="10">
        <v>210</v>
      </c>
      <c r="E55" s="8">
        <f t="shared" si="0"/>
        <v>210</v>
      </c>
      <c r="F55" s="8">
        <f t="shared" si="5"/>
        <v>91</v>
      </c>
      <c r="G55" s="12" t="s">
        <v>105</v>
      </c>
      <c r="H55" s="38">
        <v>0</v>
      </c>
      <c r="I55" s="10">
        <v>210</v>
      </c>
      <c r="J55" s="8">
        <f t="shared" si="1"/>
        <v>210</v>
      </c>
      <c r="K55" s="2"/>
      <c r="L55" s="13"/>
      <c r="M55" s="13"/>
      <c r="N55" s="13"/>
      <c r="O55" s="2"/>
      <c r="P55" s="2"/>
      <c r="Q55" s="2"/>
    </row>
    <row r="56" spans="1:17" ht="15.75" customHeight="1" x14ac:dyDescent="0.25">
      <c r="A56" s="8">
        <f t="shared" si="4"/>
        <v>44</v>
      </c>
      <c r="B56" s="12" t="s">
        <v>106</v>
      </c>
      <c r="C56" s="38">
        <v>0</v>
      </c>
      <c r="D56" s="10">
        <v>210</v>
      </c>
      <c r="E56" s="8">
        <f t="shared" si="0"/>
        <v>210</v>
      </c>
      <c r="F56" s="8">
        <f t="shared" si="5"/>
        <v>92</v>
      </c>
      <c r="G56" s="12" t="s">
        <v>107</v>
      </c>
      <c r="H56" s="38">
        <v>0</v>
      </c>
      <c r="I56" s="10">
        <v>210</v>
      </c>
      <c r="J56" s="8">
        <f t="shared" si="1"/>
        <v>210</v>
      </c>
      <c r="K56" s="2"/>
      <c r="L56" s="13"/>
      <c r="M56" s="13"/>
      <c r="N56" s="13"/>
      <c r="O56" s="2"/>
      <c r="P56" s="2"/>
      <c r="Q56" s="2"/>
    </row>
    <row r="57" spans="1:17" ht="15.75" customHeight="1" x14ac:dyDescent="0.25">
      <c r="A57" s="8">
        <f t="shared" si="4"/>
        <v>45</v>
      </c>
      <c r="B57" s="12" t="s">
        <v>108</v>
      </c>
      <c r="C57" s="38">
        <v>0</v>
      </c>
      <c r="D57" s="10">
        <v>210</v>
      </c>
      <c r="E57" s="8">
        <f t="shared" si="0"/>
        <v>210</v>
      </c>
      <c r="F57" s="8">
        <f t="shared" si="5"/>
        <v>93</v>
      </c>
      <c r="G57" s="12" t="s">
        <v>109</v>
      </c>
      <c r="H57" s="38">
        <v>0</v>
      </c>
      <c r="I57" s="10">
        <v>210</v>
      </c>
      <c r="J57" s="8">
        <f t="shared" si="1"/>
        <v>210</v>
      </c>
      <c r="K57" s="2"/>
      <c r="L57" s="14"/>
      <c r="M57" s="13"/>
      <c r="N57" s="15"/>
      <c r="O57" s="2"/>
      <c r="P57" s="2"/>
      <c r="Q57" s="2"/>
    </row>
    <row r="58" spans="1:17" ht="15.75" customHeight="1" x14ac:dyDescent="0.25">
      <c r="A58" s="8">
        <f t="shared" si="4"/>
        <v>46</v>
      </c>
      <c r="B58" s="12" t="s">
        <v>110</v>
      </c>
      <c r="C58" s="38">
        <v>0</v>
      </c>
      <c r="D58" s="10">
        <v>210</v>
      </c>
      <c r="E58" s="8">
        <f t="shared" si="0"/>
        <v>210</v>
      </c>
      <c r="F58" s="8">
        <f t="shared" si="5"/>
        <v>94</v>
      </c>
      <c r="G58" s="12" t="s">
        <v>111</v>
      </c>
      <c r="H58" s="38">
        <v>0</v>
      </c>
      <c r="I58" s="10">
        <v>210</v>
      </c>
      <c r="J58" s="8">
        <f t="shared" si="1"/>
        <v>210</v>
      </c>
      <c r="K58" s="2"/>
      <c r="L58" s="16"/>
      <c r="M58" s="13"/>
      <c r="N58" s="15"/>
      <c r="O58" s="2"/>
      <c r="P58" s="2"/>
      <c r="Q58" s="2"/>
    </row>
    <row r="59" spans="1:17" ht="15.75" customHeight="1" x14ac:dyDescent="0.25">
      <c r="A59" s="17">
        <f t="shared" si="4"/>
        <v>47</v>
      </c>
      <c r="B59" s="18" t="s">
        <v>112</v>
      </c>
      <c r="C59" s="38">
        <v>0</v>
      </c>
      <c r="D59" s="10">
        <v>210</v>
      </c>
      <c r="E59" s="17">
        <f t="shared" si="0"/>
        <v>210</v>
      </c>
      <c r="F59" s="17">
        <f t="shared" si="5"/>
        <v>95</v>
      </c>
      <c r="G59" s="18" t="s">
        <v>113</v>
      </c>
      <c r="H59" s="38">
        <v>0</v>
      </c>
      <c r="I59" s="10">
        <v>210</v>
      </c>
      <c r="J59" s="17">
        <f t="shared" si="1"/>
        <v>210</v>
      </c>
      <c r="K59" s="2"/>
      <c r="L59" s="16"/>
      <c r="M59" s="19"/>
      <c r="N59" s="15"/>
      <c r="O59" s="2"/>
      <c r="P59" s="2"/>
      <c r="Q59" s="2"/>
    </row>
    <row r="60" spans="1:17" ht="15.75" customHeight="1" x14ac:dyDescent="0.25">
      <c r="A60" s="17">
        <f t="shared" si="4"/>
        <v>48</v>
      </c>
      <c r="B60" s="18" t="s">
        <v>114</v>
      </c>
      <c r="C60" s="38">
        <v>0</v>
      </c>
      <c r="D60" s="10">
        <v>210</v>
      </c>
      <c r="E60" s="17">
        <f t="shared" si="0"/>
        <v>210</v>
      </c>
      <c r="F60" s="17">
        <f t="shared" si="5"/>
        <v>96</v>
      </c>
      <c r="G60" s="18" t="s">
        <v>115</v>
      </c>
      <c r="H60" s="38">
        <v>0</v>
      </c>
      <c r="I60" s="10">
        <v>210</v>
      </c>
      <c r="J60" s="17">
        <f t="shared" si="1"/>
        <v>210</v>
      </c>
      <c r="K60" s="2"/>
      <c r="L60" s="16"/>
      <c r="M60" s="19"/>
      <c r="N60" s="2"/>
      <c r="O60" s="2"/>
      <c r="P60" s="2"/>
      <c r="Q60" s="2"/>
    </row>
    <row r="61" spans="1:17" ht="30.75" customHeight="1" x14ac:dyDescent="0.3">
      <c r="A61" s="127" t="s">
        <v>116</v>
      </c>
      <c r="B61" s="128"/>
      <c r="C61" s="128"/>
      <c r="D61" s="129"/>
      <c r="E61" s="130" t="s">
        <v>117</v>
      </c>
      <c r="F61" s="131"/>
      <c r="G61" s="131"/>
      <c r="H61" s="131"/>
      <c r="I61" s="131"/>
      <c r="J61" s="132"/>
      <c r="K61" s="2"/>
      <c r="L61" s="14"/>
      <c r="M61" s="2"/>
      <c r="N61" s="2"/>
      <c r="O61" s="45"/>
      <c r="P61" s="2"/>
      <c r="Q61" s="2"/>
    </row>
    <row r="62" spans="1:17" ht="40.5" customHeight="1" x14ac:dyDescent="0.25">
      <c r="A62" s="135" t="s">
        <v>170</v>
      </c>
      <c r="B62" s="136"/>
      <c r="C62" s="136"/>
      <c r="D62" s="136"/>
      <c r="E62" s="136"/>
      <c r="F62" s="136"/>
      <c r="G62" s="137"/>
      <c r="H62" s="20" t="s">
        <v>118</v>
      </c>
      <c r="I62" s="20" t="s">
        <v>119</v>
      </c>
      <c r="J62" s="20" t="s">
        <v>120</v>
      </c>
      <c r="K62" s="2"/>
      <c r="L62" s="16"/>
      <c r="M62" s="7"/>
      <c r="N62" s="7"/>
      <c r="O62" s="7"/>
      <c r="P62" s="7"/>
      <c r="Q62" s="7"/>
    </row>
    <row r="63" spans="1:17" ht="24.75" customHeight="1" x14ac:dyDescent="0.25">
      <c r="A63" s="138"/>
      <c r="B63" s="139"/>
      <c r="C63" s="139"/>
      <c r="D63" s="139"/>
      <c r="E63" s="142" t="s">
        <v>182</v>
      </c>
      <c r="F63" s="143"/>
      <c r="G63" s="144"/>
      <c r="H63" s="21">
        <v>0</v>
      </c>
      <c r="I63" s="21">
        <v>5.702</v>
      </c>
      <c r="J63" s="21">
        <f>H63+I63</f>
        <v>5.702</v>
      </c>
      <c r="K63" s="2"/>
      <c r="L63" s="22">
        <v>28.666</v>
      </c>
      <c r="M63" s="32">
        <f>L63/1000</f>
        <v>2.8666000000000001E-2</v>
      </c>
      <c r="N63" s="4"/>
      <c r="O63" s="7"/>
      <c r="P63" s="7"/>
      <c r="Q63" s="7"/>
    </row>
    <row r="64" spans="1:17" ht="30" customHeight="1" x14ac:dyDescent="0.25">
      <c r="A64" s="140"/>
      <c r="B64" s="141"/>
      <c r="C64" s="141"/>
      <c r="D64" s="141"/>
      <c r="E64" s="145" t="s">
        <v>183</v>
      </c>
      <c r="F64" s="146"/>
      <c r="G64" s="147"/>
      <c r="H64" s="36">
        <v>0</v>
      </c>
      <c r="I64" s="36">
        <f>L82</f>
        <v>2.8666000000000001E-2</v>
      </c>
      <c r="J64" s="36">
        <f>H64+I64</f>
        <v>2.8666000000000001E-2</v>
      </c>
      <c r="K64" s="2"/>
      <c r="L64" s="24"/>
      <c r="M64" s="24"/>
      <c r="N64" s="4"/>
      <c r="O64" s="7"/>
      <c r="P64" s="7"/>
      <c r="Q64" s="7"/>
    </row>
    <row r="65" spans="1:17" ht="16.5" customHeight="1" x14ac:dyDescent="0.25">
      <c r="A65" s="25"/>
      <c r="B65" s="7" t="s">
        <v>121</v>
      </c>
      <c r="C65" s="7"/>
      <c r="D65" s="7"/>
      <c r="E65" s="7"/>
      <c r="F65" s="7"/>
      <c r="G65" s="7"/>
      <c r="H65" s="7"/>
      <c r="I65" s="7"/>
      <c r="J65" s="26"/>
      <c r="K65" s="2"/>
      <c r="L65" s="4"/>
      <c r="M65" s="4"/>
      <c r="N65" s="4"/>
      <c r="O65" s="23" t="s">
        <v>122</v>
      </c>
      <c r="P65" s="23" t="s">
        <v>123</v>
      </c>
      <c r="Q65" s="7"/>
    </row>
    <row r="66" spans="1:17" ht="28.5" customHeight="1" x14ac:dyDescent="0.25">
      <c r="A66" s="148" t="s">
        <v>184</v>
      </c>
      <c r="B66" s="149"/>
      <c r="C66" s="149"/>
      <c r="D66" s="149"/>
      <c r="E66" s="149"/>
      <c r="F66" s="149"/>
      <c r="G66" s="149"/>
      <c r="H66" s="149"/>
      <c r="I66" s="149"/>
      <c r="J66" s="150"/>
      <c r="K66" s="2" t="s">
        <v>124</v>
      </c>
      <c r="L66" s="24"/>
      <c r="M66" s="27">
        <v>9.7000000000000003E-2</v>
      </c>
      <c r="N66" s="28">
        <v>0.61299999999999999</v>
      </c>
      <c r="O66" s="29">
        <f>M66+N66</f>
        <v>0.71</v>
      </c>
      <c r="P66" s="29">
        <f>O66/J63*100</f>
        <v>12.451771308312873</v>
      </c>
      <c r="Q66" s="7"/>
    </row>
    <row r="67" spans="1:17" ht="25.5" customHeight="1" x14ac:dyDescent="0.25">
      <c r="A67" s="30"/>
      <c r="B67" s="31"/>
      <c r="C67" s="31"/>
      <c r="D67" s="31"/>
      <c r="E67" s="31"/>
      <c r="F67" s="31"/>
      <c r="G67" s="31"/>
      <c r="H67" s="151" t="s">
        <v>125</v>
      </c>
      <c r="I67" s="152"/>
      <c r="J67" s="153"/>
      <c r="K67" s="2"/>
      <c r="L67" s="4"/>
      <c r="M67" s="29">
        <f>H63+H64</f>
        <v>0</v>
      </c>
      <c r="N67" s="29">
        <f>I63+I64-N66-0.018-M66-0.018</f>
        <v>4.9846659999999998</v>
      </c>
      <c r="O67" s="7"/>
      <c r="P67" s="7"/>
      <c r="Q67" s="7"/>
    </row>
    <row r="68" spans="1:17" ht="25.5" customHeight="1" x14ac:dyDescent="0.25">
      <c r="A68" s="40"/>
      <c r="B68" s="40"/>
      <c r="C68" s="40"/>
      <c r="D68" s="40"/>
      <c r="E68" s="40"/>
      <c r="F68" s="40"/>
      <c r="G68" s="40"/>
      <c r="H68" s="41"/>
      <c r="I68" s="42"/>
      <c r="J68" s="42"/>
      <c r="K68" s="2"/>
      <c r="L68" s="23" t="s">
        <v>130</v>
      </c>
      <c r="M68" s="29">
        <v>0</v>
      </c>
      <c r="N68" s="29">
        <v>0</v>
      </c>
      <c r="O68" s="7"/>
      <c r="P68" s="7"/>
      <c r="Q68" s="7"/>
    </row>
    <row r="69" spans="1:17" ht="33.75" customHeight="1" x14ac:dyDescent="0.25">
      <c r="A69" s="2"/>
      <c r="B69" s="2"/>
      <c r="C69" s="2"/>
      <c r="D69" s="2"/>
      <c r="E69" s="2"/>
      <c r="F69" s="2"/>
      <c r="G69" s="2"/>
      <c r="H69" s="2"/>
      <c r="I69" s="2"/>
      <c r="J69" s="2"/>
      <c r="K69" s="2"/>
      <c r="L69" s="4"/>
      <c r="M69" s="32">
        <f>(M67+M68)/3.28</f>
        <v>0</v>
      </c>
      <c r="N69" s="32">
        <f>(N67+N68)/24</f>
        <v>0.20769441666666666</v>
      </c>
      <c r="O69" s="23"/>
      <c r="P69" s="32">
        <f>M69+N69</f>
        <v>0.20769441666666666</v>
      </c>
      <c r="Q69" s="7"/>
    </row>
    <row r="70" spans="1:17" ht="15.75" customHeight="1" x14ac:dyDescent="0.25">
      <c r="A70" s="2"/>
      <c r="B70" s="2"/>
      <c r="C70" s="2"/>
      <c r="D70" s="2"/>
      <c r="E70" s="2"/>
      <c r="F70" s="2"/>
      <c r="G70" s="2"/>
      <c r="H70" s="2"/>
      <c r="I70" s="2"/>
      <c r="J70" s="2"/>
      <c r="K70" s="2"/>
      <c r="L70" s="7"/>
      <c r="M70" s="29">
        <f>M69*1000</f>
        <v>0</v>
      </c>
      <c r="N70" s="29">
        <f>N69*1000</f>
        <v>207.69441666666665</v>
      </c>
      <c r="O70" s="23"/>
      <c r="P70" s="29">
        <f>M70+N70</f>
        <v>207.69441666666665</v>
      </c>
      <c r="Q70" s="7"/>
    </row>
    <row r="71" spans="1:17" ht="15.75" customHeight="1" x14ac:dyDescent="0.25">
      <c r="A71" s="2"/>
      <c r="B71" s="2"/>
      <c r="C71" s="2"/>
      <c r="D71" s="2"/>
      <c r="E71" s="2"/>
      <c r="F71" s="2" t="s">
        <v>124</v>
      </c>
      <c r="G71" s="2"/>
      <c r="H71" s="2"/>
      <c r="I71" s="2"/>
      <c r="J71" s="2"/>
      <c r="K71" s="2"/>
      <c r="L71" s="2"/>
      <c r="M71" s="34"/>
      <c r="N71" s="34"/>
      <c r="O71" s="2"/>
      <c r="P71" s="2"/>
      <c r="Q71" s="2"/>
    </row>
    <row r="72" spans="1:17" ht="15.75" customHeight="1" x14ac:dyDescent="0.25">
      <c r="A72" s="133"/>
      <c r="B72" s="134"/>
      <c r="C72" s="134"/>
      <c r="D72" s="134"/>
      <c r="E72" s="62"/>
      <c r="F72" s="2"/>
      <c r="G72" s="2"/>
      <c r="H72" s="2"/>
      <c r="I72" s="2"/>
      <c r="J72" s="62"/>
      <c r="K72" s="2"/>
      <c r="L72" s="2"/>
      <c r="M72" s="2"/>
      <c r="N72" s="2"/>
      <c r="O72" s="2"/>
      <c r="P72" s="2"/>
      <c r="Q72" s="2"/>
    </row>
    <row r="73" spans="1:17" ht="15.75" customHeight="1" x14ac:dyDescent="0.25">
      <c r="A73" s="2"/>
      <c r="B73" s="2"/>
      <c r="C73" s="2"/>
      <c r="D73" s="2"/>
      <c r="E73" s="2"/>
      <c r="F73" s="2"/>
      <c r="G73" s="2"/>
      <c r="H73" s="2"/>
      <c r="I73" s="2"/>
      <c r="J73" s="2"/>
      <c r="K73" s="2"/>
      <c r="L73" s="2"/>
      <c r="M73" s="2"/>
      <c r="N73" s="2"/>
      <c r="O73" s="2"/>
      <c r="P73" s="2"/>
      <c r="Q73" s="2"/>
    </row>
    <row r="74" spans="1:17" ht="15.75" customHeight="1" x14ac:dyDescent="0.25">
      <c r="A74" s="2"/>
      <c r="B74" s="2"/>
      <c r="C74" s="2"/>
      <c r="D74" s="2"/>
      <c r="E74" s="33"/>
      <c r="F74" s="2"/>
      <c r="G74" s="2"/>
      <c r="H74" s="2"/>
      <c r="I74" s="2"/>
      <c r="J74" s="2"/>
      <c r="K74" s="16"/>
      <c r="L74" s="16"/>
      <c r="M74" s="2"/>
      <c r="N74" s="2"/>
      <c r="O74" s="2"/>
      <c r="P74" s="2"/>
      <c r="Q74" s="2"/>
    </row>
    <row r="75" spans="1:17" ht="15.75" customHeight="1" x14ac:dyDescent="0.25">
      <c r="A75" s="2"/>
      <c r="B75" s="2"/>
      <c r="C75" s="2"/>
      <c r="D75" s="2"/>
      <c r="E75" s="2"/>
      <c r="F75" s="2"/>
      <c r="G75" s="2"/>
      <c r="H75" s="2"/>
      <c r="I75" s="2"/>
      <c r="J75" s="2"/>
      <c r="K75" s="16"/>
      <c r="L75" s="16"/>
      <c r="M75" s="2"/>
      <c r="N75" s="2"/>
      <c r="O75" s="2"/>
      <c r="P75" s="2"/>
      <c r="Q75" s="2"/>
    </row>
    <row r="76" spans="1:17" ht="15.75" customHeight="1" x14ac:dyDescent="0.25">
      <c r="A76" s="2"/>
      <c r="B76" s="2"/>
      <c r="C76" s="2"/>
      <c r="D76" s="2"/>
      <c r="E76" s="2"/>
      <c r="F76" s="2"/>
      <c r="G76" s="2"/>
      <c r="H76" s="2"/>
      <c r="I76" s="2"/>
      <c r="J76" s="2"/>
      <c r="K76" s="16"/>
      <c r="L76" s="16"/>
      <c r="M76" s="2"/>
      <c r="N76" s="2"/>
      <c r="O76" s="2"/>
      <c r="P76" s="2"/>
      <c r="Q76" s="2"/>
    </row>
    <row r="77" spans="1:17" ht="15.75" customHeight="1" x14ac:dyDescent="0.25">
      <c r="A77" s="2"/>
      <c r="B77" s="2"/>
      <c r="C77" s="2"/>
      <c r="D77" s="2"/>
      <c r="E77" s="2"/>
      <c r="F77" s="2"/>
      <c r="G77" s="2"/>
      <c r="H77" s="2"/>
      <c r="I77" s="2"/>
      <c r="J77" s="2"/>
      <c r="K77" s="2"/>
      <c r="L77" s="2"/>
      <c r="M77" s="2"/>
      <c r="N77" s="2"/>
      <c r="O77" s="2"/>
      <c r="P77" s="2"/>
      <c r="Q77" s="2"/>
    </row>
    <row r="78" spans="1:17" ht="15.75" customHeight="1" x14ac:dyDescent="0.25">
      <c r="A78" s="2"/>
      <c r="B78" s="2"/>
      <c r="C78" s="2"/>
      <c r="D78" s="2"/>
      <c r="E78" s="2"/>
      <c r="F78" s="2"/>
      <c r="G78" s="2"/>
      <c r="H78" s="2"/>
      <c r="I78" s="2"/>
      <c r="J78" s="2"/>
      <c r="K78" s="2"/>
      <c r="L78" s="2"/>
      <c r="M78" s="2"/>
      <c r="N78" s="2"/>
      <c r="O78" s="2"/>
      <c r="P78" s="2"/>
      <c r="Q78" s="2"/>
    </row>
    <row r="79" spans="1:17" ht="15.75" customHeight="1" x14ac:dyDescent="0.25">
      <c r="A79" s="2"/>
      <c r="B79" s="2"/>
      <c r="C79" s="2"/>
      <c r="D79" s="2"/>
      <c r="E79" s="2"/>
      <c r="F79" s="2"/>
      <c r="G79" s="2"/>
      <c r="H79" s="2"/>
      <c r="I79" s="2"/>
      <c r="J79" s="2"/>
      <c r="K79" s="2"/>
      <c r="L79" s="2"/>
      <c r="M79" s="2"/>
      <c r="N79" s="2"/>
      <c r="O79" s="2"/>
      <c r="P79" s="2"/>
      <c r="Q79" s="2"/>
    </row>
    <row r="80" spans="1:17" ht="15.75" customHeight="1" x14ac:dyDescent="0.25">
      <c r="A80" s="2"/>
      <c r="B80" s="2"/>
      <c r="C80" s="2"/>
      <c r="D80" s="2"/>
      <c r="E80" s="2"/>
      <c r="F80" s="2"/>
      <c r="G80" s="2"/>
      <c r="H80" s="2"/>
      <c r="I80" s="2"/>
      <c r="J80" s="2"/>
      <c r="K80" s="23" t="s">
        <v>126</v>
      </c>
      <c r="L80" s="23" t="s">
        <v>127</v>
      </c>
      <c r="M80" s="23" t="s">
        <v>128</v>
      </c>
      <c r="N80" s="23" t="s">
        <v>129</v>
      </c>
      <c r="O80" s="2"/>
      <c r="P80" s="2"/>
      <c r="Q80" s="2"/>
    </row>
    <row r="81" spans="1:17" ht="15.75" customHeight="1" x14ac:dyDescent="0.25">
      <c r="A81" s="2"/>
      <c r="B81" s="2"/>
      <c r="C81" s="2"/>
      <c r="D81" s="2"/>
      <c r="E81" s="2"/>
      <c r="F81" s="2"/>
      <c r="G81" s="2"/>
      <c r="H81" s="2"/>
      <c r="I81" s="2"/>
      <c r="J81" s="2"/>
      <c r="K81" s="29">
        <v>0</v>
      </c>
      <c r="L81" s="29">
        <v>2.9899999999999999E-2</v>
      </c>
      <c r="M81" s="32">
        <f>K81+L81</f>
        <v>2.9899999999999999E-2</v>
      </c>
      <c r="N81" s="32">
        <f>M81-M63</f>
        <v>1.233999999999999E-3</v>
      </c>
      <c r="O81" s="2"/>
      <c r="P81" s="2"/>
      <c r="Q81" s="2"/>
    </row>
    <row r="82" spans="1:17" ht="15.75" customHeight="1" x14ac:dyDescent="0.25">
      <c r="A82" s="2"/>
      <c r="B82" s="2"/>
      <c r="C82" s="2"/>
      <c r="D82" s="2"/>
      <c r="E82" s="2"/>
      <c r="F82" s="2"/>
      <c r="G82" s="2"/>
      <c r="H82" s="2"/>
      <c r="I82" s="2"/>
      <c r="J82" s="2"/>
      <c r="K82" s="35">
        <v>0</v>
      </c>
      <c r="L82" s="35">
        <f>L81-N81</f>
        <v>2.8666000000000001E-2</v>
      </c>
      <c r="M82" s="32">
        <f>K82+L82</f>
        <v>2.8666000000000001E-2</v>
      </c>
      <c r="N82" s="32">
        <f>N81/2</f>
        <v>6.1699999999999949E-4</v>
      </c>
      <c r="O82" s="2"/>
      <c r="P82" s="2"/>
      <c r="Q82" s="2"/>
    </row>
    <row r="83" spans="1:17" ht="15.75" customHeight="1" x14ac:dyDescent="0.25">
      <c r="A83" s="2"/>
      <c r="B83" s="2"/>
      <c r="C83" s="2"/>
      <c r="D83" s="2"/>
      <c r="E83" s="2"/>
      <c r="F83" s="2"/>
      <c r="G83" s="2"/>
      <c r="H83" s="2"/>
      <c r="I83" s="2"/>
      <c r="J83" s="2"/>
      <c r="K83" s="2"/>
      <c r="L83" s="2"/>
      <c r="M83" s="2"/>
      <c r="N83" s="2"/>
      <c r="O83" s="2"/>
      <c r="P83" s="2"/>
      <c r="Q83" s="2"/>
    </row>
    <row r="84" spans="1:17" ht="15.75" customHeight="1" x14ac:dyDescent="0.25">
      <c r="A84" s="2"/>
      <c r="B84" s="2"/>
      <c r="C84" s="2"/>
      <c r="D84" s="2"/>
      <c r="E84" s="2"/>
      <c r="F84" s="2"/>
      <c r="G84" s="2"/>
      <c r="H84" s="2"/>
      <c r="I84" s="2"/>
      <c r="J84" s="2"/>
      <c r="K84" s="2"/>
      <c r="L84" s="2"/>
      <c r="M84" s="2"/>
      <c r="N84" s="2"/>
      <c r="O84" s="2"/>
      <c r="P84" s="2"/>
      <c r="Q84" s="2"/>
    </row>
    <row r="85" spans="1:17" ht="15.75" customHeight="1" x14ac:dyDescent="0.25">
      <c r="A85" s="2"/>
      <c r="B85" s="2"/>
      <c r="C85" s="2"/>
      <c r="D85" s="2"/>
      <c r="E85" s="2"/>
      <c r="F85" s="2"/>
      <c r="G85" s="2"/>
      <c r="H85" s="2"/>
      <c r="I85" s="2"/>
      <c r="J85" s="2"/>
      <c r="K85" s="2"/>
      <c r="L85" s="2"/>
      <c r="M85" s="2"/>
      <c r="N85" s="2"/>
      <c r="O85" s="2"/>
      <c r="P85" s="2"/>
      <c r="Q85" s="2"/>
    </row>
    <row r="86" spans="1:17" ht="15.75" customHeight="1" x14ac:dyDescent="0.25">
      <c r="A86" s="2"/>
      <c r="B86" s="2"/>
      <c r="C86" s="2"/>
      <c r="D86" s="2"/>
      <c r="E86" s="2"/>
      <c r="F86" s="2"/>
      <c r="G86" s="2"/>
      <c r="H86" s="2"/>
      <c r="I86" s="2"/>
      <c r="J86" s="2"/>
      <c r="K86" s="2"/>
      <c r="L86" s="2"/>
      <c r="M86" s="2"/>
      <c r="N86" s="2"/>
      <c r="O86" s="2"/>
      <c r="P86" s="2"/>
      <c r="Q86" s="2"/>
    </row>
    <row r="87" spans="1:17" ht="15.75" customHeight="1" x14ac:dyDescent="0.25">
      <c r="A87" s="2"/>
      <c r="B87" s="2"/>
      <c r="C87" s="2"/>
      <c r="D87" s="2"/>
      <c r="E87" s="2"/>
      <c r="F87" s="2"/>
      <c r="G87" s="2"/>
      <c r="H87" s="2"/>
      <c r="I87" s="2"/>
      <c r="J87" s="2"/>
      <c r="K87" s="2"/>
      <c r="L87" s="2"/>
      <c r="M87" s="2"/>
      <c r="N87" s="2"/>
      <c r="O87" s="2"/>
      <c r="P87" s="2"/>
      <c r="Q87" s="2"/>
    </row>
    <row r="88" spans="1:17" ht="15.75" customHeight="1" x14ac:dyDescent="0.25">
      <c r="A88" s="2"/>
      <c r="B88" s="2"/>
      <c r="C88" s="2"/>
      <c r="D88" s="2"/>
      <c r="E88" s="2"/>
      <c r="F88" s="2"/>
      <c r="G88" s="2"/>
      <c r="H88" s="2"/>
      <c r="I88" s="2"/>
      <c r="J88" s="2"/>
      <c r="K88" s="2"/>
      <c r="L88" s="2"/>
      <c r="M88" s="2"/>
      <c r="N88" s="2"/>
      <c r="O88" s="2"/>
      <c r="P88" s="2"/>
      <c r="Q88" s="2"/>
    </row>
    <row r="89" spans="1:17" ht="15.75" customHeight="1" x14ac:dyDescent="0.25">
      <c r="A89" s="2"/>
      <c r="B89" s="2"/>
      <c r="C89" s="2"/>
      <c r="D89" s="2"/>
      <c r="E89" s="2"/>
      <c r="F89" s="2"/>
      <c r="G89" s="2"/>
      <c r="H89" s="2"/>
      <c r="I89" s="2"/>
      <c r="J89" s="2"/>
      <c r="K89" s="2"/>
      <c r="L89" s="2"/>
      <c r="M89" s="2"/>
      <c r="N89" s="2"/>
      <c r="O89" s="2"/>
      <c r="P89" s="2"/>
      <c r="Q89" s="2"/>
    </row>
    <row r="90" spans="1:17" ht="15.75" customHeight="1" x14ac:dyDescent="0.25">
      <c r="A90" s="2"/>
      <c r="B90" s="2"/>
      <c r="C90" s="2"/>
      <c r="D90" s="2"/>
      <c r="E90" s="2"/>
      <c r="F90" s="2"/>
      <c r="G90" s="2"/>
      <c r="H90" s="2"/>
      <c r="I90" s="2"/>
      <c r="J90" s="2"/>
      <c r="K90" s="2"/>
      <c r="L90" s="2"/>
      <c r="M90" s="2"/>
      <c r="N90" s="2"/>
      <c r="O90" s="2"/>
      <c r="P90" s="2"/>
      <c r="Q90" s="2"/>
    </row>
    <row r="91" spans="1:17" ht="15.75" customHeight="1" x14ac:dyDescent="0.25">
      <c r="A91" s="2"/>
      <c r="B91" s="2"/>
      <c r="C91" s="2"/>
      <c r="D91" s="2"/>
      <c r="E91" s="2"/>
      <c r="F91" s="2"/>
      <c r="G91" s="2"/>
      <c r="H91" s="2"/>
      <c r="I91" s="2"/>
      <c r="J91" s="2"/>
      <c r="K91" s="2"/>
      <c r="L91" s="2"/>
      <c r="M91" s="2"/>
      <c r="N91" s="2"/>
      <c r="O91" s="2"/>
      <c r="P91" s="2"/>
      <c r="Q91" s="2"/>
    </row>
    <row r="92" spans="1:17" ht="15.75" customHeight="1" x14ac:dyDescent="0.25">
      <c r="A92" s="2"/>
      <c r="B92" s="2"/>
      <c r="C92" s="2"/>
      <c r="D92" s="2"/>
      <c r="E92" s="2"/>
      <c r="F92" s="2"/>
      <c r="G92" s="2"/>
      <c r="H92" s="2"/>
      <c r="I92" s="2"/>
      <c r="J92" s="2"/>
      <c r="K92" s="2"/>
      <c r="L92" s="2"/>
      <c r="M92" s="2"/>
      <c r="N92" s="2"/>
      <c r="O92" s="2"/>
      <c r="P92" s="2"/>
      <c r="Q92" s="2"/>
    </row>
    <row r="93" spans="1:17" ht="15.75" customHeight="1" x14ac:dyDescent="0.25">
      <c r="A93" s="2"/>
      <c r="B93" s="2"/>
      <c r="C93" s="2"/>
      <c r="D93" s="2"/>
      <c r="E93" s="2"/>
      <c r="F93" s="2"/>
      <c r="G93" s="2"/>
      <c r="H93" s="2"/>
      <c r="I93" s="2"/>
      <c r="J93" s="2"/>
      <c r="K93" s="2"/>
      <c r="L93" s="2"/>
      <c r="M93" s="2"/>
      <c r="N93" s="2"/>
      <c r="O93" s="2"/>
      <c r="P93" s="2"/>
      <c r="Q93" s="2"/>
    </row>
    <row r="94" spans="1:17" ht="15.75" customHeight="1" x14ac:dyDescent="0.25">
      <c r="A94" s="2"/>
      <c r="B94" s="2"/>
      <c r="C94" s="2"/>
      <c r="D94" s="2"/>
      <c r="E94" s="2"/>
      <c r="F94" s="2"/>
      <c r="G94" s="2"/>
      <c r="H94" s="2"/>
      <c r="I94" s="2"/>
      <c r="J94" s="2"/>
      <c r="K94" s="2"/>
      <c r="L94" s="2"/>
      <c r="M94" s="2"/>
      <c r="N94" s="2"/>
      <c r="O94" s="2"/>
      <c r="P94" s="2"/>
      <c r="Q94" s="2"/>
    </row>
    <row r="95" spans="1:17" ht="15.75" customHeight="1" x14ac:dyDescent="0.25">
      <c r="A95" s="2"/>
      <c r="B95" s="2"/>
      <c r="C95" s="2"/>
      <c r="D95" s="2"/>
      <c r="E95" s="2"/>
      <c r="F95" s="2"/>
      <c r="G95" s="2"/>
      <c r="H95" s="2"/>
      <c r="I95" s="2"/>
      <c r="J95" s="2"/>
      <c r="K95" s="2"/>
      <c r="L95" s="2"/>
      <c r="M95" s="2"/>
      <c r="N95" s="2"/>
      <c r="O95" s="2"/>
      <c r="P95" s="2"/>
      <c r="Q95" s="2"/>
    </row>
    <row r="96" spans="1:17" ht="15.75" customHeight="1" x14ac:dyDescent="0.25">
      <c r="A96" s="2"/>
      <c r="B96" s="2"/>
      <c r="C96" s="2"/>
      <c r="D96" s="2"/>
      <c r="E96" s="2"/>
      <c r="F96" s="2"/>
      <c r="G96" s="2"/>
      <c r="H96" s="2"/>
      <c r="I96" s="2"/>
      <c r="J96" s="2"/>
      <c r="K96" s="2"/>
      <c r="L96" s="2"/>
      <c r="M96" s="2"/>
      <c r="N96" s="2"/>
      <c r="O96" s="2"/>
      <c r="P96" s="2"/>
      <c r="Q96" s="2"/>
    </row>
    <row r="97" spans="1:17" ht="15.75" customHeight="1" x14ac:dyDescent="0.25">
      <c r="A97" s="2"/>
      <c r="B97" s="2"/>
      <c r="C97" s="2"/>
      <c r="D97" s="2"/>
      <c r="E97" s="2"/>
      <c r="F97" s="2"/>
      <c r="G97" s="2"/>
      <c r="H97" s="2"/>
      <c r="I97" s="2"/>
      <c r="J97" s="2"/>
      <c r="K97" s="2"/>
      <c r="L97" s="2"/>
      <c r="M97" s="2"/>
      <c r="N97" s="2"/>
      <c r="O97" s="2"/>
      <c r="P97" s="2"/>
      <c r="Q97" s="2"/>
    </row>
    <row r="98" spans="1:17" ht="15.75" customHeight="1" x14ac:dyDescent="0.25">
      <c r="A98" s="2"/>
      <c r="B98" s="2"/>
      <c r="C98" s="2"/>
      <c r="D98" s="2"/>
      <c r="E98" s="2"/>
      <c r="F98" s="2"/>
      <c r="G98" s="2"/>
      <c r="H98" s="2"/>
      <c r="I98" s="2"/>
      <c r="J98" s="2"/>
      <c r="K98" s="2"/>
      <c r="L98" s="2"/>
      <c r="M98" s="2"/>
      <c r="N98" s="2"/>
      <c r="O98" s="2"/>
      <c r="P98" s="2"/>
      <c r="Q98" s="2"/>
    </row>
    <row r="99" spans="1:17" ht="15.75" customHeight="1" x14ac:dyDescent="0.25">
      <c r="A99" s="2"/>
      <c r="B99" s="2"/>
      <c r="C99" s="2"/>
      <c r="D99" s="2"/>
      <c r="E99" s="2"/>
      <c r="F99" s="2"/>
      <c r="G99" s="2"/>
      <c r="H99" s="2"/>
      <c r="I99" s="2"/>
      <c r="J99" s="2"/>
      <c r="K99" s="2"/>
      <c r="L99" s="2"/>
      <c r="M99" s="2"/>
      <c r="N99" s="2"/>
      <c r="O99" s="2"/>
      <c r="P99" s="2"/>
      <c r="Q99" s="2"/>
    </row>
    <row r="100" spans="1:17" ht="15.75" customHeight="1" x14ac:dyDescent="0.25">
      <c r="A100" s="2"/>
      <c r="B100" s="2"/>
      <c r="C100" s="2"/>
      <c r="D100" s="2"/>
      <c r="E100" s="2"/>
      <c r="F100" s="2"/>
      <c r="G100" s="2"/>
      <c r="H100" s="2"/>
      <c r="I100" s="2"/>
      <c r="J100" s="2"/>
      <c r="K100" s="2"/>
      <c r="L100" s="2"/>
      <c r="M100" s="2"/>
      <c r="N100" s="2"/>
      <c r="O100" s="2"/>
      <c r="P100" s="2"/>
      <c r="Q100" s="2"/>
    </row>
    <row r="101" spans="1:17" ht="15.75" customHeight="1" x14ac:dyDescent="0.25">
      <c r="A101" s="2"/>
      <c r="B101" s="2"/>
      <c r="C101" s="2"/>
      <c r="D101" s="2"/>
      <c r="E101" s="2"/>
      <c r="F101" s="2"/>
      <c r="G101" s="2"/>
      <c r="H101" s="2"/>
      <c r="I101" s="2"/>
      <c r="J101" s="2"/>
      <c r="K101" s="2"/>
      <c r="L101" s="2"/>
      <c r="M101" s="2"/>
      <c r="N101" s="2"/>
      <c r="O101" s="2"/>
      <c r="P101" s="2"/>
      <c r="Q101" s="2"/>
    </row>
  </sheetData>
  <mergeCells count="37">
    <mergeCell ref="L11:L12"/>
    <mergeCell ref="M11:N11"/>
    <mergeCell ref="A1:J1"/>
    <mergeCell ref="A2:J2"/>
    <mergeCell ref="A3:J3"/>
    <mergeCell ref="A4:J4"/>
    <mergeCell ref="A5:B5"/>
    <mergeCell ref="C5:J5"/>
    <mergeCell ref="A6:B6"/>
    <mergeCell ref="C6:J6"/>
    <mergeCell ref="A7:B7"/>
    <mergeCell ref="C7:J7"/>
    <mergeCell ref="A8:B8"/>
    <mergeCell ref="C8:J8"/>
    <mergeCell ref="A9:B9"/>
    <mergeCell ref="C9:J9"/>
    <mergeCell ref="A10:B10"/>
    <mergeCell ref="C10:J10"/>
    <mergeCell ref="A11:A12"/>
    <mergeCell ref="B11:B12"/>
    <mergeCell ref="C11:C12"/>
    <mergeCell ref="D11:D12"/>
    <mergeCell ref="E11:E12"/>
    <mergeCell ref="F11:F12"/>
    <mergeCell ref="G11:G12"/>
    <mergeCell ref="H11:H12"/>
    <mergeCell ref="I11:I12"/>
    <mergeCell ref="J11:J12"/>
    <mergeCell ref="A61:D61"/>
    <mergeCell ref="E61:J61"/>
    <mergeCell ref="A72:D72"/>
    <mergeCell ref="A62:G62"/>
    <mergeCell ref="A63:D64"/>
    <mergeCell ref="E63:G63"/>
    <mergeCell ref="E64:G64"/>
    <mergeCell ref="A66:J66"/>
    <mergeCell ref="H67:J67"/>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1"/>
  <sheetViews>
    <sheetView topLeftCell="A4" workbookViewId="0">
      <selection activeCell="M16" sqref="M16"/>
    </sheetView>
  </sheetViews>
  <sheetFormatPr defaultColWidth="14.42578125" defaultRowHeight="15" x14ac:dyDescent="0.25"/>
  <cols>
    <col min="1" max="1" width="10.5703125" style="65" customWidth="1"/>
    <col min="2" max="2" width="18.5703125" style="65" customWidth="1"/>
    <col min="3" max="4" width="12.7109375" style="65" customWidth="1"/>
    <col min="5" max="5" width="14.7109375" style="65" customWidth="1"/>
    <col min="6" max="6" width="12.42578125" style="65" customWidth="1"/>
    <col min="7" max="7" width="15.140625" style="65" customWidth="1"/>
    <col min="8" max="9" width="12.7109375" style="65" customWidth="1"/>
    <col min="10" max="10" width="15" style="65" customWidth="1"/>
    <col min="11" max="11" width="9.140625" style="65" customWidth="1"/>
    <col min="12" max="12" width="13" style="65" customWidth="1"/>
    <col min="13" max="13" width="12.7109375" style="65" customWidth="1"/>
    <col min="14" max="14" width="14.28515625" style="65" customWidth="1"/>
    <col min="15" max="15" width="7.85546875" style="65" customWidth="1"/>
    <col min="16" max="17" width="9.140625" style="65" customWidth="1"/>
    <col min="18" max="16384" width="14.42578125" style="65"/>
  </cols>
  <sheetData>
    <row r="1" spans="1:17" ht="24" x14ac:dyDescent="0.4">
      <c r="A1" s="108" t="s">
        <v>0</v>
      </c>
      <c r="B1" s="109"/>
      <c r="C1" s="109"/>
      <c r="D1" s="109"/>
      <c r="E1" s="109"/>
      <c r="F1" s="109"/>
      <c r="G1" s="109"/>
      <c r="H1" s="109"/>
      <c r="I1" s="109"/>
      <c r="J1" s="110"/>
      <c r="K1" s="1"/>
      <c r="L1" s="2"/>
      <c r="M1" s="2"/>
      <c r="N1" s="2"/>
      <c r="O1" s="3"/>
      <c r="P1" s="4" t="s">
        <v>1</v>
      </c>
      <c r="Q1" s="2"/>
    </row>
    <row r="2" spans="1:17" ht="18.75" x14ac:dyDescent="0.3">
      <c r="A2" s="111" t="s">
        <v>2</v>
      </c>
      <c r="B2" s="109"/>
      <c r="C2" s="109"/>
      <c r="D2" s="109"/>
      <c r="E2" s="109"/>
      <c r="F2" s="109"/>
      <c r="G2" s="109"/>
      <c r="H2" s="109"/>
      <c r="I2" s="109"/>
      <c r="J2" s="110"/>
      <c r="K2" s="2"/>
      <c r="L2" s="2"/>
      <c r="M2" s="2"/>
      <c r="N2" s="2"/>
      <c r="O2" s="5"/>
      <c r="P2" s="4" t="s">
        <v>3</v>
      </c>
      <c r="Q2" s="2"/>
    </row>
    <row r="3" spans="1:17" ht="18.75" customHeight="1" x14ac:dyDescent="0.25">
      <c r="A3" s="112" t="s">
        <v>186</v>
      </c>
      <c r="B3" s="113"/>
      <c r="C3" s="113"/>
      <c r="D3" s="113"/>
      <c r="E3" s="113"/>
      <c r="F3" s="113"/>
      <c r="G3" s="113"/>
      <c r="H3" s="113"/>
      <c r="I3" s="113"/>
      <c r="J3" s="114"/>
      <c r="K3" s="6"/>
      <c r="L3" s="6"/>
      <c r="N3" s="6"/>
      <c r="O3" s="6"/>
      <c r="P3" s="6"/>
      <c r="Q3" s="6"/>
    </row>
    <row r="4" spans="1:17" ht="24" x14ac:dyDescent="0.4">
      <c r="A4" s="108" t="s">
        <v>4</v>
      </c>
      <c r="B4" s="109"/>
      <c r="C4" s="109"/>
      <c r="D4" s="109"/>
      <c r="E4" s="109"/>
      <c r="F4" s="109"/>
      <c r="G4" s="109"/>
      <c r="H4" s="109"/>
      <c r="I4" s="109"/>
      <c r="J4" s="110"/>
      <c r="K4" s="2"/>
      <c r="L4" s="2"/>
      <c r="M4" s="6"/>
      <c r="N4" s="2"/>
      <c r="O4" s="2"/>
      <c r="P4" s="2"/>
      <c r="Q4" s="2"/>
    </row>
    <row r="5" spans="1:17" x14ac:dyDescent="0.25">
      <c r="A5" s="115" t="s">
        <v>5</v>
      </c>
      <c r="B5" s="110"/>
      <c r="C5" s="116" t="s">
        <v>6</v>
      </c>
      <c r="D5" s="109"/>
      <c r="E5" s="109"/>
      <c r="F5" s="109"/>
      <c r="G5" s="109"/>
      <c r="H5" s="109"/>
      <c r="I5" s="109"/>
      <c r="J5" s="110"/>
      <c r="K5" s="2"/>
      <c r="L5" s="2"/>
      <c r="M5" s="2"/>
      <c r="N5" s="2"/>
      <c r="O5" s="2"/>
      <c r="P5" s="2"/>
      <c r="Q5" s="2"/>
    </row>
    <row r="6" spans="1:17" ht="45" customHeight="1" x14ac:dyDescent="0.25">
      <c r="A6" s="117" t="s">
        <v>7</v>
      </c>
      <c r="B6" s="110"/>
      <c r="C6" s="118" t="s">
        <v>8</v>
      </c>
      <c r="D6" s="109"/>
      <c r="E6" s="109"/>
      <c r="F6" s="109"/>
      <c r="G6" s="109"/>
      <c r="H6" s="109"/>
      <c r="I6" s="109"/>
      <c r="J6" s="110"/>
      <c r="K6" s="2"/>
      <c r="L6" s="2"/>
      <c r="M6" s="2"/>
      <c r="N6" s="2"/>
      <c r="O6" s="2"/>
      <c r="P6" s="2"/>
      <c r="Q6" s="2"/>
    </row>
    <row r="7" spans="1:17" x14ac:dyDescent="0.25">
      <c r="A7" s="117" t="s">
        <v>9</v>
      </c>
      <c r="B7" s="110"/>
      <c r="C7" s="119" t="s">
        <v>10</v>
      </c>
      <c r="D7" s="109"/>
      <c r="E7" s="109"/>
      <c r="F7" s="109"/>
      <c r="G7" s="109"/>
      <c r="H7" s="109"/>
      <c r="I7" s="109"/>
      <c r="J7" s="110"/>
      <c r="K7" s="2"/>
      <c r="L7" s="2"/>
      <c r="M7" s="2"/>
      <c r="N7" s="2"/>
      <c r="O7" s="2"/>
      <c r="P7" s="2"/>
      <c r="Q7" s="2"/>
    </row>
    <row r="8" spans="1:17" x14ac:dyDescent="0.25">
      <c r="A8" s="117" t="s">
        <v>11</v>
      </c>
      <c r="B8" s="110"/>
      <c r="C8" s="119" t="s">
        <v>12</v>
      </c>
      <c r="D8" s="109"/>
      <c r="E8" s="109"/>
      <c r="F8" s="109"/>
      <c r="G8" s="109"/>
      <c r="H8" s="109"/>
      <c r="I8" s="109"/>
      <c r="J8" s="110"/>
      <c r="K8" s="2"/>
      <c r="L8" s="2"/>
      <c r="M8" s="2"/>
      <c r="N8" s="2"/>
      <c r="O8" s="2"/>
      <c r="P8" s="2"/>
      <c r="Q8" s="2"/>
    </row>
    <row r="9" spans="1:17" x14ac:dyDescent="0.25">
      <c r="A9" s="120" t="s">
        <v>13</v>
      </c>
      <c r="B9" s="110"/>
      <c r="C9" s="121" t="s">
        <v>187</v>
      </c>
      <c r="D9" s="122"/>
      <c r="E9" s="122"/>
      <c r="F9" s="122"/>
      <c r="G9" s="122"/>
      <c r="H9" s="122"/>
      <c r="I9" s="122"/>
      <c r="J9" s="123"/>
      <c r="K9" s="6"/>
      <c r="L9" s="6"/>
      <c r="M9" s="6"/>
      <c r="N9" s="6"/>
      <c r="O9" s="6"/>
      <c r="P9" s="6"/>
      <c r="Q9" s="6"/>
    </row>
    <row r="10" spans="1:17" x14ac:dyDescent="0.25">
      <c r="A10" s="117" t="s">
        <v>14</v>
      </c>
      <c r="B10" s="110"/>
      <c r="C10" s="121"/>
      <c r="D10" s="122"/>
      <c r="E10" s="122"/>
      <c r="F10" s="122"/>
      <c r="G10" s="122"/>
      <c r="H10" s="122"/>
      <c r="I10" s="122"/>
      <c r="J10" s="123"/>
      <c r="K10" s="2"/>
      <c r="L10" s="2"/>
      <c r="M10" s="2"/>
      <c r="N10" s="2"/>
      <c r="O10" s="2"/>
      <c r="P10" s="2"/>
      <c r="Q10" s="2"/>
    </row>
    <row r="11" spans="1:17" ht="33" customHeight="1" x14ac:dyDescent="0.25">
      <c r="A11" s="124" t="s">
        <v>15</v>
      </c>
      <c r="B11" s="124" t="s">
        <v>16</v>
      </c>
      <c r="C11" s="126" t="s">
        <v>17</v>
      </c>
      <c r="D11" s="126" t="s">
        <v>18</v>
      </c>
      <c r="E11" s="124" t="s">
        <v>19</v>
      </c>
      <c r="F11" s="124" t="s">
        <v>15</v>
      </c>
      <c r="G11" s="124" t="s">
        <v>16</v>
      </c>
      <c r="H11" s="126" t="s">
        <v>17</v>
      </c>
      <c r="I11" s="126" t="s">
        <v>18</v>
      </c>
      <c r="J11" s="124" t="s">
        <v>19</v>
      </c>
      <c r="K11" s="2"/>
      <c r="L11" s="175" t="s">
        <v>16</v>
      </c>
      <c r="M11" s="176" t="s">
        <v>293</v>
      </c>
      <c r="N11" s="176"/>
      <c r="O11" s="2"/>
      <c r="P11" s="2"/>
      <c r="Q11" s="2"/>
    </row>
    <row r="12" spans="1:17" ht="13.5" customHeight="1" x14ac:dyDescent="0.25">
      <c r="A12" s="125"/>
      <c r="B12" s="125"/>
      <c r="C12" s="125"/>
      <c r="D12" s="125"/>
      <c r="E12" s="125"/>
      <c r="F12" s="125"/>
      <c r="G12" s="125"/>
      <c r="H12" s="125"/>
      <c r="I12" s="125"/>
      <c r="J12" s="125"/>
      <c r="K12" s="2"/>
      <c r="L12" s="175"/>
      <c r="M12" s="7" t="s">
        <v>17</v>
      </c>
      <c r="N12" s="2" t="s">
        <v>18</v>
      </c>
      <c r="O12" s="2"/>
      <c r="P12" s="2"/>
      <c r="Q12" s="2"/>
    </row>
    <row r="13" spans="1:17" x14ac:dyDescent="0.25">
      <c r="A13" s="8">
        <v>1</v>
      </c>
      <c r="B13" s="9" t="s">
        <v>20</v>
      </c>
      <c r="C13" s="38">
        <v>0</v>
      </c>
      <c r="D13" s="10">
        <v>210</v>
      </c>
      <c r="E13" s="11">
        <f t="shared" ref="E13:E60" si="0">SUM(C13,D13)</f>
        <v>210</v>
      </c>
      <c r="F13" s="8">
        <v>49</v>
      </c>
      <c r="G13" s="12" t="s">
        <v>21</v>
      </c>
      <c r="H13" s="38">
        <v>0</v>
      </c>
      <c r="I13" s="10">
        <v>210</v>
      </c>
      <c r="J13" s="8">
        <f t="shared" ref="J13:J60" si="1">SUM(H13,I13)</f>
        <v>210</v>
      </c>
      <c r="K13" s="2"/>
      <c r="L13" s="2"/>
      <c r="M13" s="7"/>
      <c r="N13" s="7"/>
      <c r="O13" s="2"/>
      <c r="P13" s="2"/>
      <c r="Q13" s="2"/>
    </row>
    <row r="14" spans="1:17" x14ac:dyDescent="0.25">
      <c r="A14" s="8">
        <f t="shared" ref="A14:A36" si="2">A13+1</f>
        <v>2</v>
      </c>
      <c r="B14" s="9" t="s">
        <v>22</v>
      </c>
      <c r="C14" s="38">
        <v>0</v>
      </c>
      <c r="D14" s="10">
        <v>210</v>
      </c>
      <c r="E14" s="11">
        <f t="shared" si="0"/>
        <v>210</v>
      </c>
      <c r="F14" s="8">
        <f t="shared" ref="F14:F36" si="3">F13+1</f>
        <v>50</v>
      </c>
      <c r="G14" s="12" t="s">
        <v>23</v>
      </c>
      <c r="H14" s="38">
        <v>0</v>
      </c>
      <c r="I14" s="10">
        <v>210</v>
      </c>
      <c r="J14" s="8">
        <f t="shared" si="1"/>
        <v>210</v>
      </c>
      <c r="K14" s="2"/>
      <c r="L14" s="2" t="s">
        <v>20</v>
      </c>
      <c r="M14" s="7">
        <f>AVERAGE(C13:C16)</f>
        <v>0</v>
      </c>
      <c r="N14" s="7">
        <f>AVERAGE(D13:D16)</f>
        <v>210</v>
      </c>
      <c r="O14" s="2"/>
      <c r="P14" s="2"/>
      <c r="Q14" s="2"/>
    </row>
    <row r="15" spans="1:17" x14ac:dyDescent="0.25">
      <c r="A15" s="8">
        <f t="shared" si="2"/>
        <v>3</v>
      </c>
      <c r="B15" s="9" t="s">
        <v>24</v>
      </c>
      <c r="C15" s="38">
        <v>0</v>
      </c>
      <c r="D15" s="10">
        <v>210</v>
      </c>
      <c r="E15" s="11">
        <f t="shared" si="0"/>
        <v>210</v>
      </c>
      <c r="F15" s="8">
        <f t="shared" si="3"/>
        <v>51</v>
      </c>
      <c r="G15" s="12" t="s">
        <v>25</v>
      </c>
      <c r="H15" s="38">
        <v>0</v>
      </c>
      <c r="I15" s="10">
        <v>210</v>
      </c>
      <c r="J15" s="8">
        <f t="shared" si="1"/>
        <v>210</v>
      </c>
      <c r="K15" s="2"/>
      <c r="L15" s="2" t="s">
        <v>28</v>
      </c>
      <c r="M15" s="7">
        <f>AVERAGE(C17:C20)</f>
        <v>0</v>
      </c>
      <c r="N15" s="7">
        <f>AVERAGE(D17:D20)</f>
        <v>210</v>
      </c>
      <c r="O15" s="2"/>
      <c r="P15" s="2"/>
      <c r="Q15" s="2"/>
    </row>
    <row r="16" spans="1:17" x14ac:dyDescent="0.25">
      <c r="A16" s="8">
        <f t="shared" si="2"/>
        <v>4</v>
      </c>
      <c r="B16" s="9" t="s">
        <v>26</v>
      </c>
      <c r="C16" s="38">
        <v>0</v>
      </c>
      <c r="D16" s="10">
        <v>210</v>
      </c>
      <c r="E16" s="11">
        <f t="shared" si="0"/>
        <v>210</v>
      </c>
      <c r="F16" s="8">
        <f t="shared" si="3"/>
        <v>52</v>
      </c>
      <c r="G16" s="12" t="s">
        <v>27</v>
      </c>
      <c r="H16" s="38">
        <v>0</v>
      </c>
      <c r="I16" s="10">
        <v>210</v>
      </c>
      <c r="J16" s="8">
        <f t="shared" si="1"/>
        <v>210</v>
      </c>
      <c r="K16" s="2"/>
      <c r="L16" s="2" t="s">
        <v>36</v>
      </c>
      <c r="M16" s="7">
        <f>AVERAGE(C21:C24)</f>
        <v>0</v>
      </c>
      <c r="N16" s="7">
        <f>AVERAGE(D21:D24)</f>
        <v>210</v>
      </c>
      <c r="O16" s="2"/>
      <c r="P16" s="2"/>
      <c r="Q16" s="2"/>
    </row>
    <row r="17" spans="1:17" x14ac:dyDescent="0.25">
      <c r="A17" s="8">
        <f t="shared" si="2"/>
        <v>5</v>
      </c>
      <c r="B17" s="9" t="s">
        <v>28</v>
      </c>
      <c r="C17" s="38">
        <v>0</v>
      </c>
      <c r="D17" s="10">
        <v>210</v>
      </c>
      <c r="E17" s="11">
        <f t="shared" si="0"/>
        <v>210</v>
      </c>
      <c r="F17" s="8">
        <f t="shared" si="3"/>
        <v>53</v>
      </c>
      <c r="G17" s="12" t="s">
        <v>29</v>
      </c>
      <c r="H17" s="38">
        <v>0</v>
      </c>
      <c r="I17" s="10">
        <v>210</v>
      </c>
      <c r="J17" s="8">
        <f t="shared" si="1"/>
        <v>210</v>
      </c>
      <c r="K17" s="2"/>
      <c r="L17" s="2" t="s">
        <v>44</v>
      </c>
      <c r="M17" s="7">
        <f>AVERAGE(C25:C28)</f>
        <v>0</v>
      </c>
      <c r="N17" s="7">
        <f>AVERAGE(D25:D28)</f>
        <v>210</v>
      </c>
      <c r="O17" s="2"/>
      <c r="P17" s="2"/>
      <c r="Q17" s="2"/>
    </row>
    <row r="18" spans="1:17" x14ac:dyDescent="0.25">
      <c r="A18" s="8">
        <f t="shared" si="2"/>
        <v>6</v>
      </c>
      <c r="B18" s="9" t="s">
        <v>30</v>
      </c>
      <c r="C18" s="38">
        <v>0</v>
      </c>
      <c r="D18" s="10">
        <v>210</v>
      </c>
      <c r="E18" s="11">
        <f t="shared" si="0"/>
        <v>210</v>
      </c>
      <c r="F18" s="8">
        <f t="shared" si="3"/>
        <v>54</v>
      </c>
      <c r="G18" s="12" t="s">
        <v>31</v>
      </c>
      <c r="H18" s="38">
        <v>0</v>
      </c>
      <c r="I18" s="10">
        <v>210</v>
      </c>
      <c r="J18" s="8">
        <f t="shared" si="1"/>
        <v>210</v>
      </c>
      <c r="K18" s="2"/>
      <c r="L18" s="2" t="s">
        <v>52</v>
      </c>
      <c r="M18" s="7">
        <f>AVERAGE(C29:C32)</f>
        <v>0</v>
      </c>
      <c r="N18" s="7">
        <f>AVERAGE(D29:D32)</f>
        <v>210</v>
      </c>
      <c r="O18" s="2"/>
      <c r="P18" s="2"/>
      <c r="Q18" s="2"/>
    </row>
    <row r="19" spans="1:17" x14ac:dyDescent="0.25">
      <c r="A19" s="8">
        <f t="shared" si="2"/>
        <v>7</v>
      </c>
      <c r="B19" s="9" t="s">
        <v>32</v>
      </c>
      <c r="C19" s="38">
        <v>0</v>
      </c>
      <c r="D19" s="10">
        <v>210</v>
      </c>
      <c r="E19" s="11">
        <f t="shared" si="0"/>
        <v>210</v>
      </c>
      <c r="F19" s="8">
        <f t="shared" si="3"/>
        <v>55</v>
      </c>
      <c r="G19" s="12" t="s">
        <v>33</v>
      </c>
      <c r="H19" s="38">
        <v>0</v>
      </c>
      <c r="I19" s="10">
        <v>210</v>
      </c>
      <c r="J19" s="8">
        <f t="shared" si="1"/>
        <v>210</v>
      </c>
      <c r="K19" s="2"/>
      <c r="L19" s="2" t="s">
        <v>60</v>
      </c>
      <c r="M19" s="7">
        <f>AVERAGE(C33:C36)</f>
        <v>0</v>
      </c>
      <c r="N19" s="7">
        <f>AVERAGE(D33:D36)</f>
        <v>210</v>
      </c>
      <c r="O19" s="2"/>
      <c r="P19" s="2"/>
      <c r="Q19" s="2"/>
    </row>
    <row r="20" spans="1:17" x14ac:dyDescent="0.25">
      <c r="A20" s="8">
        <f t="shared" si="2"/>
        <v>8</v>
      </c>
      <c r="B20" s="9" t="s">
        <v>34</v>
      </c>
      <c r="C20" s="38">
        <v>0</v>
      </c>
      <c r="D20" s="10">
        <v>210</v>
      </c>
      <c r="E20" s="11">
        <f t="shared" si="0"/>
        <v>210</v>
      </c>
      <c r="F20" s="8">
        <f t="shared" si="3"/>
        <v>56</v>
      </c>
      <c r="G20" s="12" t="s">
        <v>35</v>
      </c>
      <c r="H20" s="38">
        <v>0</v>
      </c>
      <c r="I20" s="10">
        <v>210</v>
      </c>
      <c r="J20" s="8">
        <f t="shared" si="1"/>
        <v>210</v>
      </c>
      <c r="K20" s="2"/>
      <c r="L20" s="2" t="s">
        <v>68</v>
      </c>
      <c r="M20" s="7">
        <f>AVERAGE(C37:C40)</f>
        <v>0</v>
      </c>
      <c r="N20" s="7">
        <f>AVERAGE(D37:D40)</f>
        <v>210</v>
      </c>
      <c r="O20" s="2"/>
      <c r="P20" s="2"/>
      <c r="Q20" s="2"/>
    </row>
    <row r="21" spans="1:17" ht="15.75" customHeight="1" x14ac:dyDescent="0.25">
      <c r="A21" s="8">
        <f t="shared" si="2"/>
        <v>9</v>
      </c>
      <c r="B21" s="9" t="s">
        <v>36</v>
      </c>
      <c r="C21" s="38">
        <v>0</v>
      </c>
      <c r="D21" s="10">
        <v>210</v>
      </c>
      <c r="E21" s="11">
        <f t="shared" si="0"/>
        <v>210</v>
      </c>
      <c r="F21" s="8">
        <f t="shared" si="3"/>
        <v>57</v>
      </c>
      <c r="G21" s="12" t="s">
        <v>37</v>
      </c>
      <c r="H21" s="38">
        <v>0</v>
      </c>
      <c r="I21" s="10">
        <v>210</v>
      </c>
      <c r="J21" s="8">
        <f t="shared" si="1"/>
        <v>210</v>
      </c>
      <c r="K21" s="2"/>
      <c r="L21" s="2" t="s">
        <v>76</v>
      </c>
      <c r="M21" s="7">
        <f>AVERAGE(C41:C44)</f>
        <v>0</v>
      </c>
      <c r="N21" s="7">
        <f>AVERAGE(D41:D44)</f>
        <v>210</v>
      </c>
      <c r="O21" s="2"/>
      <c r="P21" s="2"/>
      <c r="Q21" s="2"/>
    </row>
    <row r="22" spans="1:17" ht="15.75" customHeight="1" x14ac:dyDescent="0.25">
      <c r="A22" s="8">
        <f t="shared" si="2"/>
        <v>10</v>
      </c>
      <c r="B22" s="9" t="s">
        <v>38</v>
      </c>
      <c r="C22" s="38">
        <v>0</v>
      </c>
      <c r="D22" s="10">
        <v>210</v>
      </c>
      <c r="E22" s="11">
        <f t="shared" si="0"/>
        <v>210</v>
      </c>
      <c r="F22" s="8">
        <f t="shared" si="3"/>
        <v>58</v>
      </c>
      <c r="G22" s="12" t="s">
        <v>39</v>
      </c>
      <c r="H22" s="38">
        <v>0</v>
      </c>
      <c r="I22" s="10">
        <v>210</v>
      </c>
      <c r="J22" s="8">
        <f t="shared" si="1"/>
        <v>210</v>
      </c>
      <c r="K22" s="2"/>
      <c r="L22" s="2" t="s">
        <v>84</v>
      </c>
      <c r="M22" s="7">
        <f>AVERAGE(C45:C48)</f>
        <v>0</v>
      </c>
      <c r="N22" s="7">
        <f>AVERAGE(D45:D48)</f>
        <v>210</v>
      </c>
      <c r="O22" s="2"/>
      <c r="P22" s="2"/>
      <c r="Q22" s="2"/>
    </row>
    <row r="23" spans="1:17" ht="15.75" customHeight="1" x14ac:dyDescent="0.25">
      <c r="A23" s="8">
        <f t="shared" si="2"/>
        <v>11</v>
      </c>
      <c r="B23" s="9" t="s">
        <v>40</v>
      </c>
      <c r="C23" s="38">
        <v>0</v>
      </c>
      <c r="D23" s="10">
        <v>210</v>
      </c>
      <c r="E23" s="11">
        <f t="shared" si="0"/>
        <v>210</v>
      </c>
      <c r="F23" s="8">
        <f t="shared" si="3"/>
        <v>59</v>
      </c>
      <c r="G23" s="12" t="s">
        <v>41</v>
      </c>
      <c r="H23" s="38">
        <v>0</v>
      </c>
      <c r="I23" s="10">
        <v>210</v>
      </c>
      <c r="J23" s="8">
        <f t="shared" si="1"/>
        <v>210</v>
      </c>
      <c r="K23" s="2"/>
      <c r="L23" s="2" t="s">
        <v>92</v>
      </c>
      <c r="M23" s="7">
        <f>AVERAGE(C49:C52)</f>
        <v>0</v>
      </c>
      <c r="N23" s="7">
        <f>AVERAGE(D49:D52)</f>
        <v>210</v>
      </c>
      <c r="O23" s="2"/>
      <c r="P23" s="2"/>
      <c r="Q23" s="2"/>
    </row>
    <row r="24" spans="1:17" ht="15.75" customHeight="1" x14ac:dyDescent="0.25">
      <c r="A24" s="8">
        <f t="shared" si="2"/>
        <v>12</v>
      </c>
      <c r="B24" s="9" t="s">
        <v>42</v>
      </c>
      <c r="C24" s="38">
        <v>0</v>
      </c>
      <c r="D24" s="10">
        <v>210</v>
      </c>
      <c r="E24" s="11">
        <f t="shared" si="0"/>
        <v>210</v>
      </c>
      <c r="F24" s="8">
        <f t="shared" si="3"/>
        <v>60</v>
      </c>
      <c r="G24" s="12" t="s">
        <v>43</v>
      </c>
      <c r="H24" s="38">
        <v>0</v>
      </c>
      <c r="I24" s="10">
        <v>210</v>
      </c>
      <c r="J24" s="8">
        <f t="shared" si="1"/>
        <v>210</v>
      </c>
      <c r="K24" s="2"/>
      <c r="L24" s="13" t="s">
        <v>100</v>
      </c>
      <c r="M24" s="7">
        <f>AVERAGE(C53:C56)</f>
        <v>0</v>
      </c>
      <c r="N24" s="7">
        <f>AVERAGE(D53:D56)</f>
        <v>210</v>
      </c>
      <c r="O24" s="2"/>
      <c r="P24" s="2"/>
      <c r="Q24" s="2"/>
    </row>
    <row r="25" spans="1:17" ht="15.75" customHeight="1" x14ac:dyDescent="0.25">
      <c r="A25" s="8">
        <f t="shared" si="2"/>
        <v>13</v>
      </c>
      <c r="B25" s="9" t="s">
        <v>44</v>
      </c>
      <c r="C25" s="38">
        <v>0</v>
      </c>
      <c r="D25" s="10">
        <v>210</v>
      </c>
      <c r="E25" s="11">
        <f t="shared" si="0"/>
        <v>210</v>
      </c>
      <c r="F25" s="8">
        <f t="shared" si="3"/>
        <v>61</v>
      </c>
      <c r="G25" s="12" t="s">
        <v>45</v>
      </c>
      <c r="H25" s="38">
        <v>0</v>
      </c>
      <c r="I25" s="10">
        <v>210</v>
      </c>
      <c r="J25" s="8">
        <f t="shared" si="1"/>
        <v>210</v>
      </c>
      <c r="K25" s="2"/>
      <c r="L25" s="16" t="s">
        <v>108</v>
      </c>
      <c r="M25" s="7">
        <f>AVERAGE(C57:C60)</f>
        <v>0</v>
      </c>
      <c r="N25" s="7">
        <f>AVERAGE(D57:D60)</f>
        <v>210</v>
      </c>
      <c r="O25" s="2"/>
      <c r="P25" s="2"/>
      <c r="Q25" s="2"/>
    </row>
    <row r="26" spans="1:17" ht="15.75" customHeight="1" x14ac:dyDescent="0.25">
      <c r="A26" s="8">
        <f t="shared" si="2"/>
        <v>14</v>
      </c>
      <c r="B26" s="9" t="s">
        <v>46</v>
      </c>
      <c r="C26" s="38">
        <v>0</v>
      </c>
      <c r="D26" s="10">
        <v>210</v>
      </c>
      <c r="E26" s="11">
        <f t="shared" si="0"/>
        <v>210</v>
      </c>
      <c r="F26" s="8">
        <f t="shared" si="3"/>
        <v>62</v>
      </c>
      <c r="G26" s="12" t="s">
        <v>47</v>
      </c>
      <c r="H26" s="38">
        <v>0</v>
      </c>
      <c r="I26" s="10">
        <v>210</v>
      </c>
      <c r="J26" s="8">
        <f t="shared" si="1"/>
        <v>210</v>
      </c>
      <c r="K26" s="2"/>
      <c r="L26" s="16" t="s">
        <v>21</v>
      </c>
      <c r="M26" s="7">
        <f>AVERAGE(H13:H16)</f>
        <v>0</v>
      </c>
      <c r="N26" s="7">
        <f>AVERAGE(I13:I16)</f>
        <v>210</v>
      </c>
      <c r="O26" s="2"/>
      <c r="P26" s="2"/>
      <c r="Q26" s="2"/>
    </row>
    <row r="27" spans="1:17" ht="15.75" customHeight="1" x14ac:dyDescent="0.25">
      <c r="A27" s="8">
        <f t="shared" si="2"/>
        <v>15</v>
      </c>
      <c r="B27" s="9" t="s">
        <v>48</v>
      </c>
      <c r="C27" s="38">
        <v>0</v>
      </c>
      <c r="D27" s="10">
        <v>210</v>
      </c>
      <c r="E27" s="11">
        <f t="shared" si="0"/>
        <v>210</v>
      </c>
      <c r="F27" s="8">
        <f t="shared" si="3"/>
        <v>63</v>
      </c>
      <c r="G27" s="12" t="s">
        <v>49</v>
      </c>
      <c r="H27" s="38">
        <v>0</v>
      </c>
      <c r="I27" s="10">
        <v>210</v>
      </c>
      <c r="J27" s="8">
        <f t="shared" si="1"/>
        <v>210</v>
      </c>
      <c r="K27" s="2"/>
      <c r="L27" s="24" t="s">
        <v>29</v>
      </c>
      <c r="M27" s="7">
        <f>AVERAGE(H17:H20)</f>
        <v>0</v>
      </c>
      <c r="N27" s="7">
        <f>AVERAGE(I17:I20)</f>
        <v>210</v>
      </c>
      <c r="O27" s="2"/>
      <c r="P27" s="2"/>
      <c r="Q27" s="2"/>
    </row>
    <row r="28" spans="1:17" ht="15.75" customHeight="1" x14ac:dyDescent="0.25">
      <c r="A28" s="8">
        <f t="shared" si="2"/>
        <v>16</v>
      </c>
      <c r="B28" s="9" t="s">
        <v>50</v>
      </c>
      <c r="C28" s="38">
        <v>0</v>
      </c>
      <c r="D28" s="10">
        <v>210</v>
      </c>
      <c r="E28" s="11">
        <f t="shared" si="0"/>
        <v>210</v>
      </c>
      <c r="F28" s="8">
        <f t="shared" si="3"/>
        <v>64</v>
      </c>
      <c r="G28" s="12" t="s">
        <v>51</v>
      </c>
      <c r="H28" s="38">
        <v>0</v>
      </c>
      <c r="I28" s="10">
        <v>210</v>
      </c>
      <c r="J28" s="8">
        <f t="shared" si="1"/>
        <v>210</v>
      </c>
      <c r="K28" s="2"/>
      <c r="L28" s="2" t="s">
        <v>37</v>
      </c>
      <c r="M28" s="7">
        <f>AVERAGE(H21:H24)</f>
        <v>0</v>
      </c>
      <c r="N28" s="7">
        <f>AVERAGE(I21:I24)</f>
        <v>210</v>
      </c>
      <c r="O28" s="2"/>
      <c r="P28" s="2"/>
      <c r="Q28" s="2"/>
    </row>
    <row r="29" spans="1:17" ht="15.75" customHeight="1" x14ac:dyDescent="0.25">
      <c r="A29" s="8">
        <f t="shared" si="2"/>
        <v>17</v>
      </c>
      <c r="B29" s="9" t="s">
        <v>52</v>
      </c>
      <c r="C29" s="38">
        <v>0</v>
      </c>
      <c r="D29" s="10">
        <v>210</v>
      </c>
      <c r="E29" s="11">
        <f t="shared" si="0"/>
        <v>210</v>
      </c>
      <c r="F29" s="8">
        <f t="shared" si="3"/>
        <v>65</v>
      </c>
      <c r="G29" s="12" t="s">
        <v>53</v>
      </c>
      <c r="H29" s="38">
        <v>0</v>
      </c>
      <c r="I29" s="10">
        <v>210</v>
      </c>
      <c r="J29" s="8">
        <f t="shared" si="1"/>
        <v>210</v>
      </c>
      <c r="K29" s="2"/>
      <c r="L29" s="2" t="s">
        <v>45</v>
      </c>
      <c r="M29" s="7">
        <f>AVERAGE(H25:H28)</f>
        <v>0</v>
      </c>
      <c r="N29" s="7">
        <f>AVERAGE(I25:I28)</f>
        <v>210</v>
      </c>
      <c r="O29" s="2"/>
      <c r="P29" s="2"/>
      <c r="Q29" s="2"/>
    </row>
    <row r="30" spans="1:17" ht="15.75" customHeight="1" x14ac:dyDescent="0.25">
      <c r="A30" s="8">
        <f t="shared" si="2"/>
        <v>18</v>
      </c>
      <c r="B30" s="9" t="s">
        <v>54</v>
      </c>
      <c r="C30" s="38">
        <v>0</v>
      </c>
      <c r="D30" s="10">
        <v>210</v>
      </c>
      <c r="E30" s="11">
        <f t="shared" si="0"/>
        <v>210</v>
      </c>
      <c r="F30" s="8">
        <f t="shared" si="3"/>
        <v>66</v>
      </c>
      <c r="G30" s="12" t="s">
        <v>55</v>
      </c>
      <c r="H30" s="38">
        <v>0</v>
      </c>
      <c r="I30" s="10">
        <v>210</v>
      </c>
      <c r="J30" s="8">
        <f t="shared" si="1"/>
        <v>210</v>
      </c>
      <c r="K30" s="2"/>
      <c r="L30" s="2" t="s">
        <v>53</v>
      </c>
      <c r="M30" s="7">
        <f>AVERAGE(H29:H32)</f>
        <v>0</v>
      </c>
      <c r="N30" s="7">
        <f>AVERAGE(I29:I32)</f>
        <v>210</v>
      </c>
      <c r="O30" s="2"/>
      <c r="P30" s="2"/>
      <c r="Q30" s="2"/>
    </row>
    <row r="31" spans="1:17" ht="15.75" customHeight="1" x14ac:dyDescent="0.25">
      <c r="A31" s="8">
        <f t="shared" si="2"/>
        <v>19</v>
      </c>
      <c r="B31" s="9" t="s">
        <v>56</v>
      </c>
      <c r="C31" s="38">
        <v>0</v>
      </c>
      <c r="D31" s="10">
        <v>210</v>
      </c>
      <c r="E31" s="11">
        <f t="shared" si="0"/>
        <v>210</v>
      </c>
      <c r="F31" s="8">
        <f t="shared" si="3"/>
        <v>67</v>
      </c>
      <c r="G31" s="12" t="s">
        <v>57</v>
      </c>
      <c r="H31" s="38">
        <v>0</v>
      </c>
      <c r="I31" s="10">
        <v>210</v>
      </c>
      <c r="J31" s="8">
        <f t="shared" si="1"/>
        <v>210</v>
      </c>
      <c r="K31" s="2"/>
      <c r="L31" s="2" t="s">
        <v>61</v>
      </c>
      <c r="M31" s="7">
        <f>AVERAGE(H33:H36)</f>
        <v>0</v>
      </c>
      <c r="N31" s="7">
        <f>AVERAGE(I33:I36)</f>
        <v>210</v>
      </c>
      <c r="O31" s="2"/>
      <c r="P31" s="2"/>
      <c r="Q31" s="2"/>
    </row>
    <row r="32" spans="1:17" ht="15.75" customHeight="1" x14ac:dyDescent="0.25">
      <c r="A32" s="8">
        <f t="shared" si="2"/>
        <v>20</v>
      </c>
      <c r="B32" s="9" t="s">
        <v>58</v>
      </c>
      <c r="C32" s="38">
        <v>0</v>
      </c>
      <c r="D32" s="10">
        <v>210</v>
      </c>
      <c r="E32" s="11">
        <f t="shared" si="0"/>
        <v>210</v>
      </c>
      <c r="F32" s="8">
        <f t="shared" si="3"/>
        <v>68</v>
      </c>
      <c r="G32" s="12" t="s">
        <v>59</v>
      </c>
      <c r="H32" s="38">
        <v>0</v>
      </c>
      <c r="I32" s="10">
        <v>210</v>
      </c>
      <c r="J32" s="8">
        <f t="shared" si="1"/>
        <v>210</v>
      </c>
      <c r="K32" s="2"/>
      <c r="L32" s="2" t="s">
        <v>69</v>
      </c>
      <c r="M32" s="7">
        <f>AVERAGE(H37:H40)</f>
        <v>0</v>
      </c>
      <c r="N32" s="7">
        <f>AVERAGE(I37:I40)</f>
        <v>210</v>
      </c>
      <c r="O32" s="2"/>
      <c r="P32" s="2"/>
      <c r="Q32" s="2"/>
    </row>
    <row r="33" spans="1:17" ht="15.75" customHeight="1" x14ac:dyDescent="0.25">
      <c r="A33" s="8">
        <f t="shared" si="2"/>
        <v>21</v>
      </c>
      <c r="B33" s="9" t="s">
        <v>60</v>
      </c>
      <c r="C33" s="38">
        <v>0</v>
      </c>
      <c r="D33" s="10">
        <v>210</v>
      </c>
      <c r="E33" s="11">
        <f t="shared" si="0"/>
        <v>210</v>
      </c>
      <c r="F33" s="8">
        <f t="shared" si="3"/>
        <v>69</v>
      </c>
      <c r="G33" s="12" t="s">
        <v>61</v>
      </c>
      <c r="H33" s="38">
        <v>0</v>
      </c>
      <c r="I33" s="10">
        <v>210</v>
      </c>
      <c r="J33" s="8">
        <f t="shared" si="1"/>
        <v>210</v>
      </c>
      <c r="K33" s="2"/>
      <c r="L33" s="2" t="s">
        <v>77</v>
      </c>
      <c r="M33" s="7">
        <f>AVERAGE(H41:H44)</f>
        <v>0</v>
      </c>
      <c r="N33" s="7">
        <f>AVERAGE(I41:I44)</f>
        <v>210</v>
      </c>
      <c r="O33" s="2"/>
      <c r="P33" s="2"/>
      <c r="Q33" s="2"/>
    </row>
    <row r="34" spans="1:17" ht="15.75" customHeight="1" x14ac:dyDescent="0.25">
      <c r="A34" s="8">
        <f t="shared" si="2"/>
        <v>22</v>
      </c>
      <c r="B34" s="9" t="s">
        <v>62</v>
      </c>
      <c r="C34" s="38">
        <v>0</v>
      </c>
      <c r="D34" s="10">
        <v>210</v>
      </c>
      <c r="E34" s="11">
        <f t="shared" si="0"/>
        <v>210</v>
      </c>
      <c r="F34" s="8">
        <f t="shared" si="3"/>
        <v>70</v>
      </c>
      <c r="G34" s="12" t="s">
        <v>63</v>
      </c>
      <c r="H34" s="38">
        <v>0</v>
      </c>
      <c r="I34" s="10">
        <v>210</v>
      </c>
      <c r="J34" s="8">
        <f t="shared" si="1"/>
        <v>210</v>
      </c>
      <c r="K34" s="2"/>
      <c r="L34" s="2" t="s">
        <v>85</v>
      </c>
      <c r="M34" s="7">
        <f>AVERAGE(H45:H48)</f>
        <v>0</v>
      </c>
      <c r="N34" s="7">
        <f>AVERAGE(I45:I48)</f>
        <v>210</v>
      </c>
      <c r="O34" s="2"/>
      <c r="P34" s="2"/>
      <c r="Q34" s="2"/>
    </row>
    <row r="35" spans="1:17" ht="15.75" customHeight="1" x14ac:dyDescent="0.25">
      <c r="A35" s="8">
        <f t="shared" si="2"/>
        <v>23</v>
      </c>
      <c r="B35" s="9" t="s">
        <v>64</v>
      </c>
      <c r="C35" s="38">
        <v>0</v>
      </c>
      <c r="D35" s="10">
        <v>210</v>
      </c>
      <c r="E35" s="11">
        <f t="shared" si="0"/>
        <v>210</v>
      </c>
      <c r="F35" s="8">
        <f t="shared" si="3"/>
        <v>71</v>
      </c>
      <c r="G35" s="12" t="s">
        <v>65</v>
      </c>
      <c r="H35" s="38">
        <v>0</v>
      </c>
      <c r="I35" s="10">
        <v>210</v>
      </c>
      <c r="J35" s="8">
        <f t="shared" si="1"/>
        <v>210</v>
      </c>
      <c r="K35" s="2"/>
      <c r="L35" s="2" t="s">
        <v>93</v>
      </c>
      <c r="M35" s="7">
        <f>AVERAGE(H49:H52)</f>
        <v>0</v>
      </c>
      <c r="N35" s="7">
        <f>AVERAGE(I49:I52)</f>
        <v>210</v>
      </c>
      <c r="O35" s="2"/>
      <c r="P35" s="2"/>
      <c r="Q35" s="2"/>
    </row>
    <row r="36" spans="1:17" ht="15.75" customHeight="1" x14ac:dyDescent="0.25">
      <c r="A36" s="8">
        <f t="shared" si="2"/>
        <v>24</v>
      </c>
      <c r="B36" s="9" t="s">
        <v>66</v>
      </c>
      <c r="C36" s="38">
        <v>0</v>
      </c>
      <c r="D36" s="10">
        <v>210</v>
      </c>
      <c r="E36" s="11">
        <f t="shared" si="0"/>
        <v>210</v>
      </c>
      <c r="F36" s="8">
        <f t="shared" si="3"/>
        <v>72</v>
      </c>
      <c r="G36" s="12" t="s">
        <v>67</v>
      </c>
      <c r="H36" s="38">
        <v>0</v>
      </c>
      <c r="I36" s="10">
        <v>210</v>
      </c>
      <c r="J36" s="8">
        <f t="shared" si="1"/>
        <v>210</v>
      </c>
      <c r="K36" s="2"/>
      <c r="L36" s="107" t="s">
        <v>101</v>
      </c>
      <c r="M36" s="7">
        <f>AVERAGE(H53:H56)</f>
        <v>0</v>
      </c>
      <c r="N36" s="7">
        <f>AVERAGE(I53:I56)</f>
        <v>210</v>
      </c>
      <c r="O36" s="2"/>
      <c r="P36" s="2"/>
      <c r="Q36" s="2"/>
    </row>
    <row r="37" spans="1:17" ht="15.75" customHeight="1" x14ac:dyDescent="0.25">
      <c r="A37" s="8">
        <v>25</v>
      </c>
      <c r="B37" s="9" t="s">
        <v>68</v>
      </c>
      <c r="C37" s="38">
        <v>0</v>
      </c>
      <c r="D37" s="10">
        <v>210</v>
      </c>
      <c r="E37" s="11">
        <f t="shared" si="0"/>
        <v>210</v>
      </c>
      <c r="F37" s="8">
        <v>73</v>
      </c>
      <c r="G37" s="12" t="s">
        <v>69</v>
      </c>
      <c r="H37" s="38">
        <v>0</v>
      </c>
      <c r="I37" s="10">
        <v>210</v>
      </c>
      <c r="J37" s="8">
        <f t="shared" si="1"/>
        <v>210</v>
      </c>
      <c r="K37" s="2"/>
      <c r="L37" s="107" t="s">
        <v>109</v>
      </c>
      <c r="M37" s="7">
        <f>AVERAGE(H57:H60)</f>
        <v>0</v>
      </c>
      <c r="N37" s="7">
        <f>AVERAGE(I57:I60)</f>
        <v>210</v>
      </c>
      <c r="O37" s="2"/>
      <c r="P37" s="2"/>
      <c r="Q37" s="2"/>
    </row>
    <row r="38" spans="1:17" ht="15.75" customHeight="1" x14ac:dyDescent="0.25">
      <c r="A38" s="8">
        <f t="shared" ref="A38:A60" si="4">A37+1</f>
        <v>26</v>
      </c>
      <c r="B38" s="9" t="s">
        <v>70</v>
      </c>
      <c r="C38" s="38">
        <v>0</v>
      </c>
      <c r="D38" s="10">
        <v>210</v>
      </c>
      <c r="E38" s="8">
        <f t="shared" si="0"/>
        <v>210</v>
      </c>
      <c r="F38" s="8">
        <f t="shared" ref="F38:F60" si="5">F37+1</f>
        <v>74</v>
      </c>
      <c r="G38" s="12" t="s">
        <v>71</v>
      </c>
      <c r="H38" s="38">
        <v>0</v>
      </c>
      <c r="I38" s="10">
        <v>210</v>
      </c>
      <c r="J38" s="8">
        <f t="shared" si="1"/>
        <v>210</v>
      </c>
      <c r="K38" s="2"/>
      <c r="L38" s="107" t="s">
        <v>294</v>
      </c>
      <c r="M38" s="107">
        <f>AVERAGE(M14:M37)</f>
        <v>0</v>
      </c>
      <c r="N38" s="107">
        <f>AVERAGE(N14:N37)</f>
        <v>210</v>
      </c>
      <c r="O38" s="2"/>
      <c r="P38" s="2"/>
      <c r="Q38" s="2"/>
    </row>
    <row r="39" spans="1:17" ht="15.75" customHeight="1" x14ac:dyDescent="0.25">
      <c r="A39" s="8">
        <f t="shared" si="4"/>
        <v>27</v>
      </c>
      <c r="B39" s="9" t="s">
        <v>72</v>
      </c>
      <c r="C39" s="38">
        <v>0</v>
      </c>
      <c r="D39" s="10">
        <v>210</v>
      </c>
      <c r="E39" s="8">
        <f t="shared" si="0"/>
        <v>210</v>
      </c>
      <c r="F39" s="8">
        <f t="shared" si="5"/>
        <v>75</v>
      </c>
      <c r="G39" s="12" t="s">
        <v>73</v>
      </c>
      <c r="H39" s="38">
        <v>0</v>
      </c>
      <c r="I39" s="10">
        <v>210</v>
      </c>
      <c r="J39" s="8">
        <f t="shared" si="1"/>
        <v>210</v>
      </c>
      <c r="K39" s="2"/>
      <c r="L39" s="2"/>
      <c r="M39" s="2"/>
      <c r="N39" s="2"/>
      <c r="O39" s="2"/>
      <c r="P39" s="2"/>
      <c r="Q39" s="2"/>
    </row>
    <row r="40" spans="1:17" ht="15.75" customHeight="1" x14ac:dyDescent="0.25">
      <c r="A40" s="8">
        <f t="shared" si="4"/>
        <v>28</v>
      </c>
      <c r="B40" s="9" t="s">
        <v>74</v>
      </c>
      <c r="C40" s="38">
        <v>0</v>
      </c>
      <c r="D40" s="10">
        <v>210</v>
      </c>
      <c r="E40" s="8">
        <f t="shared" si="0"/>
        <v>210</v>
      </c>
      <c r="F40" s="8">
        <f t="shared" si="5"/>
        <v>76</v>
      </c>
      <c r="G40" s="12" t="s">
        <v>75</v>
      </c>
      <c r="H40" s="38">
        <v>0</v>
      </c>
      <c r="I40" s="10">
        <v>210</v>
      </c>
      <c r="J40" s="8">
        <f t="shared" si="1"/>
        <v>210</v>
      </c>
      <c r="K40" s="2"/>
      <c r="L40" s="2"/>
      <c r="M40" s="2"/>
      <c r="N40" s="2"/>
      <c r="O40" s="2"/>
      <c r="P40" s="2"/>
      <c r="Q40" s="2"/>
    </row>
    <row r="41" spans="1:17" ht="15.75" customHeight="1" x14ac:dyDescent="0.25">
      <c r="A41" s="8">
        <f t="shared" si="4"/>
        <v>29</v>
      </c>
      <c r="B41" s="9" t="s">
        <v>76</v>
      </c>
      <c r="C41" s="38">
        <v>0</v>
      </c>
      <c r="D41" s="10">
        <v>210</v>
      </c>
      <c r="E41" s="8">
        <f t="shared" si="0"/>
        <v>210</v>
      </c>
      <c r="F41" s="8">
        <f t="shared" si="5"/>
        <v>77</v>
      </c>
      <c r="G41" s="12" t="s">
        <v>77</v>
      </c>
      <c r="H41" s="38">
        <v>0</v>
      </c>
      <c r="I41" s="10">
        <v>210</v>
      </c>
      <c r="J41" s="8">
        <f t="shared" si="1"/>
        <v>210</v>
      </c>
      <c r="K41" s="2"/>
      <c r="L41" s="2"/>
      <c r="M41" s="2"/>
      <c r="N41" s="2"/>
      <c r="O41" s="2"/>
      <c r="P41" s="2"/>
      <c r="Q41" s="2"/>
    </row>
    <row r="42" spans="1:17" ht="15.75" customHeight="1" x14ac:dyDescent="0.25">
      <c r="A42" s="8">
        <f t="shared" si="4"/>
        <v>30</v>
      </c>
      <c r="B42" s="9" t="s">
        <v>78</v>
      </c>
      <c r="C42" s="38">
        <v>0</v>
      </c>
      <c r="D42" s="10">
        <v>210</v>
      </c>
      <c r="E42" s="8">
        <f t="shared" si="0"/>
        <v>210</v>
      </c>
      <c r="F42" s="8">
        <f t="shared" si="5"/>
        <v>78</v>
      </c>
      <c r="G42" s="12" t="s">
        <v>79</v>
      </c>
      <c r="H42" s="38">
        <v>0</v>
      </c>
      <c r="I42" s="10">
        <v>210</v>
      </c>
      <c r="J42" s="8">
        <f t="shared" si="1"/>
        <v>210</v>
      </c>
      <c r="K42" s="2"/>
      <c r="L42" s="2"/>
      <c r="M42" s="2"/>
      <c r="N42" s="2"/>
      <c r="O42" s="2"/>
      <c r="P42" s="2"/>
      <c r="Q42" s="2"/>
    </row>
    <row r="43" spans="1:17" ht="15.75" customHeight="1" x14ac:dyDescent="0.25">
      <c r="A43" s="8">
        <f t="shared" si="4"/>
        <v>31</v>
      </c>
      <c r="B43" s="9" t="s">
        <v>80</v>
      </c>
      <c r="C43" s="38">
        <v>0</v>
      </c>
      <c r="D43" s="10">
        <v>210</v>
      </c>
      <c r="E43" s="8">
        <f t="shared" si="0"/>
        <v>210</v>
      </c>
      <c r="F43" s="8">
        <f t="shared" si="5"/>
        <v>79</v>
      </c>
      <c r="G43" s="12" t="s">
        <v>81</v>
      </c>
      <c r="H43" s="38">
        <v>0</v>
      </c>
      <c r="I43" s="10">
        <v>210</v>
      </c>
      <c r="J43" s="8">
        <f t="shared" si="1"/>
        <v>210</v>
      </c>
      <c r="K43" s="2"/>
      <c r="L43" s="2"/>
      <c r="M43" s="2"/>
      <c r="N43" s="2"/>
      <c r="O43" s="2"/>
      <c r="P43" s="2"/>
      <c r="Q43" s="2"/>
    </row>
    <row r="44" spans="1:17" ht="15.75" customHeight="1" x14ac:dyDescent="0.25">
      <c r="A44" s="8">
        <f t="shared" si="4"/>
        <v>32</v>
      </c>
      <c r="B44" s="9" t="s">
        <v>82</v>
      </c>
      <c r="C44" s="38">
        <v>0</v>
      </c>
      <c r="D44" s="10">
        <v>210</v>
      </c>
      <c r="E44" s="8">
        <f t="shared" si="0"/>
        <v>210</v>
      </c>
      <c r="F44" s="8">
        <f t="shared" si="5"/>
        <v>80</v>
      </c>
      <c r="G44" s="12" t="s">
        <v>83</v>
      </c>
      <c r="H44" s="38">
        <v>0</v>
      </c>
      <c r="I44" s="10">
        <v>210</v>
      </c>
      <c r="J44" s="8">
        <f t="shared" si="1"/>
        <v>210</v>
      </c>
      <c r="K44" s="2"/>
      <c r="L44" s="2"/>
      <c r="M44" s="2"/>
      <c r="N44" s="2"/>
      <c r="O44" s="2"/>
      <c r="P44" s="2"/>
      <c r="Q44" s="2"/>
    </row>
    <row r="45" spans="1:17" ht="15.75" customHeight="1" x14ac:dyDescent="0.25">
      <c r="A45" s="8">
        <f t="shared" si="4"/>
        <v>33</v>
      </c>
      <c r="B45" s="9" t="s">
        <v>84</v>
      </c>
      <c r="C45" s="38">
        <v>0</v>
      </c>
      <c r="D45" s="10">
        <v>210</v>
      </c>
      <c r="E45" s="8">
        <f t="shared" si="0"/>
        <v>210</v>
      </c>
      <c r="F45" s="8">
        <f t="shared" si="5"/>
        <v>81</v>
      </c>
      <c r="G45" s="12" t="s">
        <v>85</v>
      </c>
      <c r="H45" s="38">
        <v>0</v>
      </c>
      <c r="I45" s="10">
        <v>210</v>
      </c>
      <c r="J45" s="8">
        <f t="shared" si="1"/>
        <v>210</v>
      </c>
      <c r="K45" s="2"/>
      <c r="L45" s="2"/>
      <c r="M45" s="2"/>
      <c r="N45" s="2"/>
      <c r="O45" s="2"/>
      <c r="P45" s="2"/>
      <c r="Q45" s="2"/>
    </row>
    <row r="46" spans="1:17" ht="15.75" customHeight="1" x14ac:dyDescent="0.25">
      <c r="A46" s="8">
        <f t="shared" si="4"/>
        <v>34</v>
      </c>
      <c r="B46" s="9" t="s">
        <v>86</v>
      </c>
      <c r="C46" s="38">
        <v>0</v>
      </c>
      <c r="D46" s="10">
        <v>210</v>
      </c>
      <c r="E46" s="8">
        <f t="shared" si="0"/>
        <v>210</v>
      </c>
      <c r="F46" s="8">
        <f t="shared" si="5"/>
        <v>82</v>
      </c>
      <c r="G46" s="12" t="s">
        <v>87</v>
      </c>
      <c r="H46" s="38">
        <v>0</v>
      </c>
      <c r="I46" s="10">
        <v>210</v>
      </c>
      <c r="J46" s="8">
        <f t="shared" si="1"/>
        <v>210</v>
      </c>
      <c r="K46" s="2"/>
      <c r="L46" s="2"/>
      <c r="M46" s="2"/>
      <c r="N46" s="2"/>
      <c r="O46" s="2"/>
      <c r="P46" s="2"/>
      <c r="Q46" s="2"/>
    </row>
    <row r="47" spans="1:17" ht="15.75" customHeight="1" x14ac:dyDescent="0.25">
      <c r="A47" s="8">
        <f t="shared" si="4"/>
        <v>35</v>
      </c>
      <c r="B47" s="9" t="s">
        <v>88</v>
      </c>
      <c r="C47" s="38">
        <v>0</v>
      </c>
      <c r="D47" s="10">
        <v>210</v>
      </c>
      <c r="E47" s="8">
        <f t="shared" si="0"/>
        <v>210</v>
      </c>
      <c r="F47" s="8">
        <f t="shared" si="5"/>
        <v>83</v>
      </c>
      <c r="G47" s="12" t="s">
        <v>89</v>
      </c>
      <c r="H47" s="38">
        <v>0</v>
      </c>
      <c r="I47" s="10">
        <v>210</v>
      </c>
      <c r="J47" s="8">
        <f t="shared" si="1"/>
        <v>210</v>
      </c>
      <c r="K47" s="2"/>
      <c r="L47" s="2"/>
      <c r="M47" s="2"/>
      <c r="N47" s="2"/>
      <c r="O47" s="2"/>
      <c r="P47" s="2"/>
      <c r="Q47" s="2"/>
    </row>
    <row r="48" spans="1:17" ht="15.75" customHeight="1" x14ac:dyDescent="0.25">
      <c r="A48" s="8">
        <f t="shared" si="4"/>
        <v>36</v>
      </c>
      <c r="B48" s="9" t="s">
        <v>90</v>
      </c>
      <c r="C48" s="38">
        <v>0</v>
      </c>
      <c r="D48" s="10">
        <v>210</v>
      </c>
      <c r="E48" s="8">
        <f t="shared" si="0"/>
        <v>210</v>
      </c>
      <c r="F48" s="8">
        <f t="shared" si="5"/>
        <v>84</v>
      </c>
      <c r="G48" s="12" t="s">
        <v>91</v>
      </c>
      <c r="H48" s="38">
        <v>0</v>
      </c>
      <c r="I48" s="10">
        <v>210</v>
      </c>
      <c r="J48" s="8">
        <f t="shared" si="1"/>
        <v>210</v>
      </c>
      <c r="K48" s="2"/>
      <c r="L48" s="2"/>
      <c r="M48" s="2"/>
      <c r="N48" s="2"/>
      <c r="O48" s="2"/>
      <c r="P48" s="2"/>
      <c r="Q48" s="2"/>
    </row>
    <row r="49" spans="1:17" ht="15.75" customHeight="1" x14ac:dyDescent="0.25">
      <c r="A49" s="8">
        <f t="shared" si="4"/>
        <v>37</v>
      </c>
      <c r="B49" s="9" t="s">
        <v>92</v>
      </c>
      <c r="C49" s="38">
        <v>0</v>
      </c>
      <c r="D49" s="10">
        <v>210</v>
      </c>
      <c r="E49" s="8">
        <f t="shared" si="0"/>
        <v>210</v>
      </c>
      <c r="F49" s="8">
        <f t="shared" si="5"/>
        <v>85</v>
      </c>
      <c r="G49" s="12" t="s">
        <v>93</v>
      </c>
      <c r="H49" s="38">
        <v>0</v>
      </c>
      <c r="I49" s="10">
        <v>210</v>
      </c>
      <c r="J49" s="8">
        <f t="shared" si="1"/>
        <v>210</v>
      </c>
      <c r="K49" s="2"/>
      <c r="L49" s="2"/>
      <c r="M49" s="2"/>
      <c r="N49" s="2"/>
      <c r="O49" s="2"/>
      <c r="P49" s="2"/>
      <c r="Q49" s="2"/>
    </row>
    <row r="50" spans="1:17" ht="15.75" customHeight="1" x14ac:dyDescent="0.25">
      <c r="A50" s="8">
        <f t="shared" si="4"/>
        <v>38</v>
      </c>
      <c r="B50" s="12" t="s">
        <v>94</v>
      </c>
      <c r="C50" s="38">
        <v>0</v>
      </c>
      <c r="D50" s="10">
        <v>210</v>
      </c>
      <c r="E50" s="8">
        <f t="shared" si="0"/>
        <v>210</v>
      </c>
      <c r="F50" s="8">
        <f t="shared" si="5"/>
        <v>86</v>
      </c>
      <c r="G50" s="12" t="s">
        <v>95</v>
      </c>
      <c r="H50" s="38">
        <v>0</v>
      </c>
      <c r="I50" s="10">
        <v>210</v>
      </c>
      <c r="J50" s="8">
        <f t="shared" si="1"/>
        <v>210</v>
      </c>
      <c r="K50" s="2"/>
      <c r="L50" s="2"/>
      <c r="M50" s="2"/>
      <c r="N50" s="2"/>
      <c r="O50" s="2"/>
      <c r="P50" s="2"/>
      <c r="Q50" s="2"/>
    </row>
    <row r="51" spans="1:17" ht="15.75" customHeight="1" x14ac:dyDescent="0.25">
      <c r="A51" s="8">
        <f t="shared" si="4"/>
        <v>39</v>
      </c>
      <c r="B51" s="12" t="s">
        <v>96</v>
      </c>
      <c r="C51" s="38">
        <v>0</v>
      </c>
      <c r="D51" s="10">
        <v>210</v>
      </c>
      <c r="E51" s="8">
        <f t="shared" si="0"/>
        <v>210</v>
      </c>
      <c r="F51" s="8">
        <f t="shared" si="5"/>
        <v>87</v>
      </c>
      <c r="G51" s="12" t="s">
        <v>97</v>
      </c>
      <c r="H51" s="38">
        <v>0</v>
      </c>
      <c r="I51" s="10">
        <v>210</v>
      </c>
      <c r="J51" s="8">
        <f t="shared" si="1"/>
        <v>210</v>
      </c>
      <c r="K51" s="2"/>
      <c r="L51" s="2"/>
      <c r="M51" s="2"/>
      <c r="N51" s="2"/>
      <c r="O51" s="2"/>
      <c r="P51" s="2"/>
      <c r="Q51" s="2"/>
    </row>
    <row r="52" spans="1:17" ht="15.75" customHeight="1" x14ac:dyDescent="0.25">
      <c r="A52" s="8">
        <f t="shared" si="4"/>
        <v>40</v>
      </c>
      <c r="B52" s="12" t="s">
        <v>98</v>
      </c>
      <c r="C52" s="38">
        <v>0</v>
      </c>
      <c r="D52" s="10">
        <v>210</v>
      </c>
      <c r="E52" s="8">
        <f t="shared" si="0"/>
        <v>210</v>
      </c>
      <c r="F52" s="8">
        <f t="shared" si="5"/>
        <v>88</v>
      </c>
      <c r="G52" s="12" t="s">
        <v>99</v>
      </c>
      <c r="H52" s="38">
        <v>0</v>
      </c>
      <c r="I52" s="10">
        <v>210</v>
      </c>
      <c r="J52" s="8">
        <f t="shared" si="1"/>
        <v>210</v>
      </c>
      <c r="K52" s="2"/>
      <c r="L52" s="2"/>
      <c r="M52" s="2"/>
      <c r="N52" s="2"/>
      <c r="O52" s="2"/>
      <c r="P52" s="2"/>
      <c r="Q52" s="2"/>
    </row>
    <row r="53" spans="1:17" ht="15.75" customHeight="1" x14ac:dyDescent="0.25">
      <c r="A53" s="8">
        <f t="shared" si="4"/>
        <v>41</v>
      </c>
      <c r="B53" s="12" t="s">
        <v>100</v>
      </c>
      <c r="C53" s="38">
        <v>0</v>
      </c>
      <c r="D53" s="10">
        <v>210</v>
      </c>
      <c r="E53" s="8">
        <f t="shared" si="0"/>
        <v>210</v>
      </c>
      <c r="F53" s="8">
        <f t="shared" si="5"/>
        <v>89</v>
      </c>
      <c r="G53" s="12" t="s">
        <v>101</v>
      </c>
      <c r="H53" s="38">
        <v>0</v>
      </c>
      <c r="I53" s="10">
        <v>210</v>
      </c>
      <c r="J53" s="8">
        <f t="shared" si="1"/>
        <v>210</v>
      </c>
      <c r="K53" s="2"/>
      <c r="L53" s="13"/>
      <c r="M53" s="13"/>
      <c r="N53" s="13"/>
      <c r="O53" s="2"/>
      <c r="P53" s="2"/>
      <c r="Q53" s="2"/>
    </row>
    <row r="54" spans="1:17" ht="15.75" customHeight="1" x14ac:dyDescent="0.25">
      <c r="A54" s="8">
        <f t="shared" si="4"/>
        <v>42</v>
      </c>
      <c r="B54" s="12" t="s">
        <v>102</v>
      </c>
      <c r="C54" s="38">
        <v>0</v>
      </c>
      <c r="D54" s="10">
        <v>210</v>
      </c>
      <c r="E54" s="8">
        <f t="shared" si="0"/>
        <v>210</v>
      </c>
      <c r="F54" s="8">
        <f t="shared" si="5"/>
        <v>90</v>
      </c>
      <c r="G54" s="12" t="s">
        <v>103</v>
      </c>
      <c r="H54" s="38">
        <v>0</v>
      </c>
      <c r="I54" s="10">
        <v>210</v>
      </c>
      <c r="J54" s="8">
        <f t="shared" si="1"/>
        <v>210</v>
      </c>
      <c r="K54" s="2"/>
      <c r="L54" s="13"/>
      <c r="M54" s="13"/>
      <c r="N54" s="13"/>
      <c r="O54" s="2"/>
      <c r="P54" s="2"/>
      <c r="Q54" s="2"/>
    </row>
    <row r="55" spans="1:17" ht="15.75" customHeight="1" x14ac:dyDescent="0.25">
      <c r="A55" s="8">
        <f t="shared" si="4"/>
        <v>43</v>
      </c>
      <c r="B55" s="12" t="s">
        <v>104</v>
      </c>
      <c r="C55" s="38">
        <v>0</v>
      </c>
      <c r="D55" s="10">
        <v>210</v>
      </c>
      <c r="E55" s="8">
        <f t="shared" si="0"/>
        <v>210</v>
      </c>
      <c r="F55" s="8">
        <f t="shared" si="5"/>
        <v>91</v>
      </c>
      <c r="G55" s="12" t="s">
        <v>105</v>
      </c>
      <c r="H55" s="38">
        <v>0</v>
      </c>
      <c r="I55" s="10">
        <v>210</v>
      </c>
      <c r="J55" s="8">
        <f t="shared" si="1"/>
        <v>210</v>
      </c>
      <c r="K55" s="2"/>
      <c r="L55" s="13"/>
      <c r="M55" s="13"/>
      <c r="N55" s="13"/>
      <c r="O55" s="2"/>
      <c r="P55" s="2"/>
      <c r="Q55" s="2"/>
    </row>
    <row r="56" spans="1:17" ht="15.75" customHeight="1" x14ac:dyDescent="0.25">
      <c r="A56" s="8">
        <f t="shared" si="4"/>
        <v>44</v>
      </c>
      <c r="B56" s="12" t="s">
        <v>106</v>
      </c>
      <c r="C56" s="38">
        <v>0</v>
      </c>
      <c r="D56" s="10">
        <v>210</v>
      </c>
      <c r="E56" s="8">
        <f t="shared" si="0"/>
        <v>210</v>
      </c>
      <c r="F56" s="8">
        <f t="shared" si="5"/>
        <v>92</v>
      </c>
      <c r="G56" s="12" t="s">
        <v>107</v>
      </c>
      <c r="H56" s="38">
        <v>0</v>
      </c>
      <c r="I56" s="10">
        <v>210</v>
      </c>
      <c r="J56" s="8">
        <f t="shared" si="1"/>
        <v>210</v>
      </c>
      <c r="K56" s="2"/>
      <c r="L56" s="13"/>
      <c r="M56" s="13"/>
      <c r="N56" s="13"/>
      <c r="O56" s="2"/>
      <c r="P56" s="2"/>
      <c r="Q56" s="2"/>
    </row>
    <row r="57" spans="1:17" ht="15.75" customHeight="1" x14ac:dyDescent="0.25">
      <c r="A57" s="8">
        <f t="shared" si="4"/>
        <v>45</v>
      </c>
      <c r="B57" s="12" t="s">
        <v>108</v>
      </c>
      <c r="C57" s="38">
        <v>0</v>
      </c>
      <c r="D57" s="10">
        <v>210</v>
      </c>
      <c r="E57" s="8">
        <f t="shared" si="0"/>
        <v>210</v>
      </c>
      <c r="F57" s="8">
        <f t="shared" si="5"/>
        <v>93</v>
      </c>
      <c r="G57" s="12" t="s">
        <v>109</v>
      </c>
      <c r="H57" s="38">
        <v>0</v>
      </c>
      <c r="I57" s="10">
        <v>210</v>
      </c>
      <c r="J57" s="8">
        <f t="shared" si="1"/>
        <v>210</v>
      </c>
      <c r="K57" s="2"/>
      <c r="L57" s="14"/>
      <c r="M57" s="13"/>
      <c r="N57" s="15"/>
      <c r="O57" s="2"/>
      <c r="P57" s="2"/>
      <c r="Q57" s="2"/>
    </row>
    <row r="58" spans="1:17" ht="15.75" customHeight="1" x14ac:dyDescent="0.25">
      <c r="A58" s="8">
        <f t="shared" si="4"/>
        <v>46</v>
      </c>
      <c r="B58" s="12" t="s">
        <v>110</v>
      </c>
      <c r="C58" s="38">
        <v>0</v>
      </c>
      <c r="D58" s="10">
        <v>210</v>
      </c>
      <c r="E58" s="8">
        <f t="shared" si="0"/>
        <v>210</v>
      </c>
      <c r="F58" s="8">
        <f t="shared" si="5"/>
        <v>94</v>
      </c>
      <c r="G58" s="12" t="s">
        <v>111</v>
      </c>
      <c r="H58" s="38">
        <v>0</v>
      </c>
      <c r="I58" s="10">
        <v>210</v>
      </c>
      <c r="J58" s="8">
        <f t="shared" si="1"/>
        <v>210</v>
      </c>
      <c r="K58" s="2"/>
      <c r="L58" s="16"/>
      <c r="M58" s="13"/>
      <c r="N58" s="15"/>
      <c r="O58" s="2"/>
      <c r="P58" s="2"/>
      <c r="Q58" s="2"/>
    </row>
    <row r="59" spans="1:17" ht="15.75" customHeight="1" x14ac:dyDescent="0.25">
      <c r="A59" s="17">
        <f t="shared" si="4"/>
        <v>47</v>
      </c>
      <c r="B59" s="18" t="s">
        <v>112</v>
      </c>
      <c r="C59" s="38">
        <v>0</v>
      </c>
      <c r="D59" s="10">
        <v>210</v>
      </c>
      <c r="E59" s="17">
        <f t="shared" si="0"/>
        <v>210</v>
      </c>
      <c r="F59" s="17">
        <f t="shared" si="5"/>
        <v>95</v>
      </c>
      <c r="G59" s="18" t="s">
        <v>113</v>
      </c>
      <c r="H59" s="38">
        <v>0</v>
      </c>
      <c r="I59" s="10">
        <v>210</v>
      </c>
      <c r="J59" s="17">
        <f t="shared" si="1"/>
        <v>210</v>
      </c>
      <c r="K59" s="2"/>
      <c r="L59" s="16"/>
      <c r="M59" s="19"/>
      <c r="N59" s="15"/>
      <c r="O59" s="2"/>
      <c r="P59" s="2"/>
      <c r="Q59" s="2"/>
    </row>
    <row r="60" spans="1:17" ht="15.75" customHeight="1" x14ac:dyDescent="0.25">
      <c r="A60" s="17">
        <f t="shared" si="4"/>
        <v>48</v>
      </c>
      <c r="B60" s="18" t="s">
        <v>114</v>
      </c>
      <c r="C60" s="38">
        <v>0</v>
      </c>
      <c r="D60" s="10">
        <v>210</v>
      </c>
      <c r="E60" s="17">
        <f t="shared" si="0"/>
        <v>210</v>
      </c>
      <c r="F60" s="17">
        <f t="shared" si="5"/>
        <v>96</v>
      </c>
      <c r="G60" s="18" t="s">
        <v>115</v>
      </c>
      <c r="H60" s="38">
        <v>0</v>
      </c>
      <c r="I60" s="10">
        <v>210</v>
      </c>
      <c r="J60" s="17">
        <f t="shared" si="1"/>
        <v>210</v>
      </c>
      <c r="K60" s="2"/>
      <c r="L60" s="16"/>
      <c r="M60" s="19"/>
      <c r="N60" s="2"/>
      <c r="O60" s="2"/>
      <c r="P60" s="2"/>
      <c r="Q60" s="2"/>
    </row>
    <row r="61" spans="1:17" ht="30.75" customHeight="1" x14ac:dyDescent="0.3">
      <c r="A61" s="127" t="s">
        <v>116</v>
      </c>
      <c r="B61" s="128"/>
      <c r="C61" s="128"/>
      <c r="D61" s="129"/>
      <c r="E61" s="130" t="s">
        <v>117</v>
      </c>
      <c r="F61" s="131"/>
      <c r="G61" s="131"/>
      <c r="H61" s="131"/>
      <c r="I61" s="131"/>
      <c r="J61" s="132"/>
      <c r="K61" s="2"/>
      <c r="L61" s="14"/>
      <c r="M61" s="2"/>
      <c r="N61" s="2"/>
      <c r="O61" s="45"/>
      <c r="P61" s="2"/>
      <c r="Q61" s="2"/>
    </row>
    <row r="62" spans="1:17" ht="40.5" customHeight="1" x14ac:dyDescent="0.25">
      <c r="A62" s="135" t="s">
        <v>170</v>
      </c>
      <c r="B62" s="136"/>
      <c r="C62" s="136"/>
      <c r="D62" s="136"/>
      <c r="E62" s="136"/>
      <c r="F62" s="136"/>
      <c r="G62" s="137"/>
      <c r="H62" s="20" t="s">
        <v>118</v>
      </c>
      <c r="I62" s="20" t="s">
        <v>119</v>
      </c>
      <c r="J62" s="20" t="s">
        <v>120</v>
      </c>
      <c r="K62" s="2"/>
      <c r="L62" s="16"/>
      <c r="M62" s="7"/>
      <c r="N62" s="7"/>
      <c r="O62" s="7"/>
      <c r="P62" s="7"/>
      <c r="Q62" s="7"/>
    </row>
    <row r="63" spans="1:17" ht="24.75" customHeight="1" x14ac:dyDescent="0.25">
      <c r="A63" s="138"/>
      <c r="B63" s="139"/>
      <c r="C63" s="139"/>
      <c r="D63" s="139"/>
      <c r="E63" s="142" t="s">
        <v>188</v>
      </c>
      <c r="F63" s="143"/>
      <c r="G63" s="144"/>
      <c r="H63" s="21">
        <v>0</v>
      </c>
      <c r="I63" s="21">
        <v>5.6420000000000003</v>
      </c>
      <c r="J63" s="21">
        <f>H63+I63</f>
        <v>5.6420000000000003</v>
      </c>
      <c r="K63" s="2"/>
      <c r="L63" s="22">
        <f>75+38.33+27.416</f>
        <v>140.74600000000001</v>
      </c>
      <c r="M63" s="32">
        <f>L63/1000</f>
        <v>0.14074600000000001</v>
      </c>
      <c r="N63" s="4"/>
      <c r="O63" s="7"/>
      <c r="P63" s="7"/>
      <c r="Q63" s="7"/>
    </row>
    <row r="64" spans="1:17" ht="30" customHeight="1" x14ac:dyDescent="0.25">
      <c r="A64" s="140"/>
      <c r="B64" s="141"/>
      <c r="C64" s="141"/>
      <c r="D64" s="141"/>
      <c r="E64" s="145" t="s">
        <v>189</v>
      </c>
      <c r="F64" s="146"/>
      <c r="G64" s="147"/>
      <c r="H64" s="36">
        <v>0</v>
      </c>
      <c r="I64" s="36">
        <f>L82</f>
        <v>0.14074600000000001</v>
      </c>
      <c r="J64" s="36">
        <f>H64+I64</f>
        <v>0.14074600000000001</v>
      </c>
      <c r="K64" s="2"/>
      <c r="L64" s="24"/>
      <c r="M64" s="24"/>
      <c r="N64" s="4"/>
      <c r="O64" s="7"/>
      <c r="P64" s="7"/>
      <c r="Q64" s="7"/>
    </row>
    <row r="65" spans="1:17" ht="16.5" customHeight="1" x14ac:dyDescent="0.25">
      <c r="A65" s="25"/>
      <c r="B65" s="7" t="s">
        <v>121</v>
      </c>
      <c r="C65" s="7"/>
      <c r="D65" s="7"/>
      <c r="E65" s="7"/>
      <c r="F65" s="7"/>
      <c r="G65" s="7"/>
      <c r="H65" s="7"/>
      <c r="I65" s="7"/>
      <c r="J65" s="26"/>
      <c r="K65" s="2"/>
      <c r="L65" s="4"/>
      <c r="M65" s="4"/>
      <c r="N65" s="4"/>
      <c r="O65" s="23" t="s">
        <v>122</v>
      </c>
      <c r="P65" s="23" t="s">
        <v>123</v>
      </c>
      <c r="Q65" s="7"/>
    </row>
    <row r="66" spans="1:17" ht="36" customHeight="1" x14ac:dyDescent="0.25">
      <c r="A66" s="148" t="s">
        <v>190</v>
      </c>
      <c r="B66" s="149"/>
      <c r="C66" s="149"/>
      <c r="D66" s="149"/>
      <c r="E66" s="149"/>
      <c r="F66" s="149"/>
      <c r="G66" s="149"/>
      <c r="H66" s="149"/>
      <c r="I66" s="149"/>
      <c r="J66" s="150"/>
      <c r="K66" s="2" t="s">
        <v>124</v>
      </c>
      <c r="L66" s="24"/>
      <c r="M66" s="27">
        <v>8.8999999999999996E-2</v>
      </c>
      <c r="N66" s="28">
        <v>0.60799999999999998</v>
      </c>
      <c r="O66" s="29">
        <f>M66+N66</f>
        <v>0.69699999999999995</v>
      </c>
      <c r="P66" s="29">
        <f>O66/J63*100</f>
        <v>12.353775257001063</v>
      </c>
      <c r="Q66" s="7"/>
    </row>
    <row r="67" spans="1:17" ht="25.5" customHeight="1" x14ac:dyDescent="0.25">
      <c r="A67" s="30"/>
      <c r="B67" s="31"/>
      <c r="C67" s="31"/>
      <c r="D67" s="31"/>
      <c r="E67" s="31"/>
      <c r="F67" s="31"/>
      <c r="G67" s="31"/>
      <c r="H67" s="151" t="s">
        <v>125</v>
      </c>
      <c r="I67" s="152"/>
      <c r="J67" s="153"/>
      <c r="K67" s="2"/>
      <c r="L67" s="4"/>
      <c r="M67" s="29">
        <f>H63+H64</f>
        <v>0</v>
      </c>
      <c r="N67" s="29">
        <f>I63+I64-N66-0.018-M66-0.018</f>
        <v>5.0497460000000007</v>
      </c>
      <c r="O67" s="7"/>
      <c r="P67" s="7"/>
      <c r="Q67" s="7"/>
    </row>
    <row r="68" spans="1:17" ht="25.5" customHeight="1" x14ac:dyDescent="0.25">
      <c r="A68" s="40"/>
      <c r="B68" s="40"/>
      <c r="C68" s="40"/>
      <c r="D68" s="40"/>
      <c r="E68" s="40"/>
      <c r="F68" s="40"/>
      <c r="G68" s="40"/>
      <c r="H68" s="41"/>
      <c r="I68" s="42"/>
      <c r="J68" s="42"/>
      <c r="K68" s="2"/>
      <c r="L68" s="23" t="s">
        <v>130</v>
      </c>
      <c r="M68" s="29">
        <v>0</v>
      </c>
      <c r="N68" s="29">
        <v>0</v>
      </c>
      <c r="O68" s="7"/>
      <c r="P68" s="7"/>
      <c r="Q68" s="7"/>
    </row>
    <row r="69" spans="1:17" ht="33.75" customHeight="1" x14ac:dyDescent="0.25">
      <c r="A69" s="2"/>
      <c r="B69" s="2"/>
      <c r="C69" s="2"/>
      <c r="D69" s="2"/>
      <c r="E69" s="2"/>
      <c r="F69" s="2"/>
      <c r="G69" s="2"/>
      <c r="H69" s="2"/>
      <c r="I69" s="2"/>
      <c r="J69" s="2"/>
      <c r="K69" s="2"/>
      <c r="L69" s="4"/>
      <c r="M69" s="32">
        <f>(M67+M68)/3.28</f>
        <v>0</v>
      </c>
      <c r="N69" s="32">
        <f>(N67+N68)/24</f>
        <v>0.21040608333333335</v>
      </c>
      <c r="O69" s="23"/>
      <c r="P69" s="32">
        <f>M69+N69</f>
        <v>0.21040608333333335</v>
      </c>
      <c r="Q69" s="7"/>
    </row>
    <row r="70" spans="1:17" ht="15.75" customHeight="1" x14ac:dyDescent="0.25">
      <c r="A70" s="2"/>
      <c r="B70" s="2"/>
      <c r="C70" s="2"/>
      <c r="D70" s="2"/>
      <c r="E70" s="2"/>
      <c r="F70" s="2"/>
      <c r="G70" s="2"/>
      <c r="H70" s="2"/>
      <c r="I70" s="2"/>
      <c r="J70" s="2"/>
      <c r="K70" s="2"/>
      <c r="L70" s="7"/>
      <c r="M70" s="29">
        <f>M69*1000</f>
        <v>0</v>
      </c>
      <c r="N70" s="29">
        <f>N69*1000</f>
        <v>210.40608333333336</v>
      </c>
      <c r="O70" s="23"/>
      <c r="P70" s="29">
        <f>M70+N70</f>
        <v>210.40608333333336</v>
      </c>
      <c r="Q70" s="7"/>
    </row>
    <row r="71" spans="1:17" ht="15.75" customHeight="1" x14ac:dyDescent="0.25">
      <c r="A71" s="2"/>
      <c r="B71" s="2"/>
      <c r="C71" s="2"/>
      <c r="D71" s="2"/>
      <c r="E71" s="2"/>
      <c r="F71" s="2" t="s">
        <v>124</v>
      </c>
      <c r="G71" s="2"/>
      <c r="H71" s="2"/>
      <c r="I71" s="2"/>
      <c r="J71" s="2"/>
      <c r="K71" s="2"/>
      <c r="L71" s="2"/>
      <c r="M71" s="34"/>
      <c r="N71" s="34"/>
      <c r="O71" s="2"/>
      <c r="P71" s="2"/>
      <c r="Q71" s="2"/>
    </row>
    <row r="72" spans="1:17" ht="15.75" customHeight="1" x14ac:dyDescent="0.25">
      <c r="A72" s="133"/>
      <c r="B72" s="134"/>
      <c r="C72" s="134"/>
      <c r="D72" s="134"/>
      <c r="E72" s="64"/>
      <c r="F72" s="2"/>
      <c r="G72" s="2"/>
      <c r="H72" s="2"/>
      <c r="I72" s="2"/>
      <c r="J72" s="64"/>
      <c r="K72" s="2"/>
      <c r="L72" s="2"/>
      <c r="M72" s="2"/>
      <c r="N72" s="2"/>
      <c r="O72" s="2"/>
      <c r="P72" s="2"/>
      <c r="Q72" s="2"/>
    </row>
    <row r="73" spans="1:17" ht="15.75" customHeight="1" x14ac:dyDescent="0.25">
      <c r="A73" s="2"/>
      <c r="B73" s="2"/>
      <c r="C73" s="2"/>
      <c r="D73" s="2"/>
      <c r="E73" s="2"/>
      <c r="F73" s="2"/>
      <c r="G73" s="2"/>
      <c r="H73" s="2"/>
      <c r="I73" s="2"/>
      <c r="J73" s="2"/>
      <c r="K73" s="2"/>
      <c r="L73" s="2"/>
      <c r="M73" s="2"/>
      <c r="N73" s="2"/>
      <c r="O73" s="2"/>
      <c r="P73" s="2"/>
      <c r="Q73" s="2"/>
    </row>
    <row r="74" spans="1:17" ht="15.75" customHeight="1" x14ac:dyDescent="0.25">
      <c r="A74" s="2"/>
      <c r="B74" s="2"/>
      <c r="C74" s="2"/>
      <c r="D74" s="2"/>
      <c r="E74" s="33"/>
      <c r="F74" s="2"/>
      <c r="G74" s="2"/>
      <c r="H74" s="2"/>
      <c r="I74" s="2"/>
      <c r="J74" s="2"/>
      <c r="K74" s="16"/>
      <c r="L74" s="16"/>
      <c r="M74" s="2"/>
      <c r="N74" s="2"/>
      <c r="O74" s="2"/>
      <c r="P74" s="2"/>
      <c r="Q74" s="2"/>
    </row>
    <row r="75" spans="1:17" ht="15.75" customHeight="1" x14ac:dyDescent="0.25">
      <c r="A75" s="2"/>
      <c r="B75" s="2"/>
      <c r="C75" s="2"/>
      <c r="D75" s="2"/>
      <c r="E75" s="2"/>
      <c r="F75" s="2"/>
      <c r="G75" s="2"/>
      <c r="H75" s="2"/>
      <c r="I75" s="2"/>
      <c r="J75" s="2"/>
      <c r="K75" s="16"/>
      <c r="L75" s="16"/>
      <c r="M75" s="2"/>
      <c r="N75" s="2"/>
      <c r="O75" s="2"/>
      <c r="P75" s="2"/>
      <c r="Q75" s="2"/>
    </row>
    <row r="76" spans="1:17" ht="15.75" customHeight="1" x14ac:dyDescent="0.25">
      <c r="A76" s="2"/>
      <c r="B76" s="2"/>
      <c r="C76" s="2"/>
      <c r="D76" s="2"/>
      <c r="E76" s="2"/>
      <c r="F76" s="2"/>
      <c r="G76" s="2"/>
      <c r="H76" s="2"/>
      <c r="I76" s="2"/>
      <c r="J76" s="2"/>
      <c r="K76" s="16"/>
      <c r="L76" s="16"/>
      <c r="M76" s="2"/>
      <c r="N76" s="2"/>
      <c r="O76" s="2"/>
      <c r="P76" s="2"/>
      <c r="Q76" s="2"/>
    </row>
    <row r="77" spans="1:17" ht="15.75" customHeight="1" x14ac:dyDescent="0.25">
      <c r="A77" s="2"/>
      <c r="B77" s="2"/>
      <c r="C77" s="2"/>
      <c r="D77" s="2"/>
      <c r="E77" s="2"/>
      <c r="F77" s="2"/>
      <c r="G77" s="2"/>
      <c r="H77" s="2"/>
      <c r="I77" s="2"/>
      <c r="J77" s="2"/>
      <c r="K77" s="2"/>
      <c r="L77" s="2"/>
      <c r="M77" s="2"/>
      <c r="N77" s="2"/>
      <c r="O77" s="2"/>
      <c r="P77" s="2"/>
      <c r="Q77" s="2"/>
    </row>
    <row r="78" spans="1:17" ht="15.75" customHeight="1" x14ac:dyDescent="0.25">
      <c r="A78" s="2"/>
      <c r="B78" s="2"/>
      <c r="C78" s="2"/>
      <c r="D78" s="2"/>
      <c r="E78" s="2"/>
      <c r="F78" s="2"/>
      <c r="G78" s="2"/>
      <c r="H78" s="2"/>
      <c r="I78" s="2"/>
      <c r="J78" s="2"/>
      <c r="K78" s="2"/>
      <c r="L78" s="2"/>
      <c r="M78" s="2"/>
      <c r="N78" s="2"/>
      <c r="O78" s="2"/>
      <c r="P78" s="2"/>
      <c r="Q78" s="2"/>
    </row>
    <row r="79" spans="1:17" ht="15.75" customHeight="1" x14ac:dyDescent="0.25">
      <c r="A79" s="2"/>
      <c r="B79" s="2"/>
      <c r="C79" s="2"/>
      <c r="D79" s="2"/>
      <c r="E79" s="2"/>
      <c r="F79" s="2"/>
      <c r="G79" s="2"/>
      <c r="H79" s="2"/>
      <c r="I79" s="2"/>
      <c r="J79" s="2"/>
      <c r="K79" s="2"/>
      <c r="L79" s="2"/>
      <c r="M79" s="2"/>
      <c r="N79" s="2"/>
      <c r="O79" s="2"/>
      <c r="P79" s="2"/>
      <c r="Q79" s="2"/>
    </row>
    <row r="80" spans="1:17" ht="15.75" customHeight="1" x14ac:dyDescent="0.25">
      <c r="A80" s="2"/>
      <c r="B80" s="2"/>
      <c r="C80" s="2"/>
      <c r="D80" s="2"/>
      <c r="E80" s="2"/>
      <c r="F80" s="2"/>
      <c r="G80" s="2"/>
      <c r="H80" s="2"/>
      <c r="I80" s="2"/>
      <c r="J80" s="2"/>
      <c r="K80" s="23" t="s">
        <v>126</v>
      </c>
      <c r="L80" s="23" t="s">
        <v>127</v>
      </c>
      <c r="M80" s="23" t="s">
        <v>128</v>
      </c>
      <c r="N80" s="23" t="s">
        <v>129</v>
      </c>
      <c r="O80" s="2"/>
      <c r="P80" s="2"/>
      <c r="Q80" s="2"/>
    </row>
    <row r="81" spans="1:17" ht="15.75" customHeight="1" x14ac:dyDescent="0.25">
      <c r="A81" s="2"/>
      <c r="B81" s="2"/>
      <c r="C81" s="2"/>
      <c r="D81" s="2"/>
      <c r="E81" s="2"/>
      <c r="F81" s="2"/>
      <c r="G81" s="2"/>
      <c r="H81" s="2"/>
      <c r="I81" s="2"/>
      <c r="J81" s="2"/>
      <c r="K81" s="29">
        <v>0</v>
      </c>
      <c r="L81" s="29">
        <v>0.14616000000000001</v>
      </c>
      <c r="M81" s="32">
        <f>K81+L81</f>
        <v>0.14616000000000001</v>
      </c>
      <c r="N81" s="32">
        <f>M81-M63</f>
        <v>5.4140000000000021E-3</v>
      </c>
      <c r="O81" s="2"/>
      <c r="P81" s="2"/>
      <c r="Q81" s="2"/>
    </row>
    <row r="82" spans="1:17" ht="15.75" customHeight="1" x14ac:dyDescent="0.25">
      <c r="A82" s="2"/>
      <c r="B82" s="2"/>
      <c r="C82" s="2"/>
      <c r="D82" s="2"/>
      <c r="E82" s="2"/>
      <c r="F82" s="2"/>
      <c r="G82" s="2"/>
      <c r="H82" s="2"/>
      <c r="I82" s="2"/>
      <c r="J82" s="2"/>
      <c r="K82" s="35">
        <v>0</v>
      </c>
      <c r="L82" s="35">
        <f>L81-N81</f>
        <v>0.14074600000000001</v>
      </c>
      <c r="M82" s="32">
        <f>K82+L82</f>
        <v>0.14074600000000001</v>
      </c>
      <c r="N82" s="32">
        <f>N81/2</f>
        <v>2.7070000000000011E-3</v>
      </c>
      <c r="O82" s="2"/>
      <c r="P82" s="2"/>
      <c r="Q82" s="2"/>
    </row>
    <row r="83" spans="1:17" ht="15.75" customHeight="1" x14ac:dyDescent="0.25">
      <c r="A83" s="2"/>
      <c r="B83" s="2"/>
      <c r="C83" s="2"/>
      <c r="D83" s="2"/>
      <c r="E83" s="2"/>
      <c r="F83" s="2"/>
      <c r="G83" s="2"/>
      <c r="H83" s="2"/>
      <c r="I83" s="2"/>
      <c r="J83" s="2"/>
      <c r="K83" s="2"/>
      <c r="L83" s="2"/>
      <c r="M83" s="2"/>
      <c r="N83" s="2"/>
      <c r="O83" s="2"/>
      <c r="P83" s="2"/>
      <c r="Q83" s="2"/>
    </row>
    <row r="84" spans="1:17" ht="15.75" customHeight="1" x14ac:dyDescent="0.25">
      <c r="A84" s="2"/>
      <c r="B84" s="2"/>
      <c r="C84" s="2"/>
      <c r="D84" s="2"/>
      <c r="E84" s="2"/>
      <c r="F84" s="2"/>
      <c r="G84" s="2"/>
      <c r="H84" s="2"/>
      <c r="I84" s="2"/>
      <c r="J84" s="2"/>
      <c r="K84" s="2"/>
      <c r="L84" s="2"/>
      <c r="M84" s="2"/>
      <c r="N84" s="2"/>
      <c r="O84" s="2"/>
      <c r="P84" s="2"/>
      <c r="Q84" s="2"/>
    </row>
    <row r="85" spans="1:17" ht="15.75" customHeight="1" x14ac:dyDescent="0.25">
      <c r="A85" s="2"/>
      <c r="B85" s="2"/>
      <c r="C85" s="2"/>
      <c r="D85" s="2"/>
      <c r="E85" s="2"/>
      <c r="F85" s="2"/>
      <c r="G85" s="2"/>
      <c r="H85" s="2"/>
      <c r="I85" s="2"/>
      <c r="J85" s="2"/>
      <c r="K85" s="2"/>
      <c r="L85" s="2"/>
      <c r="M85" s="2"/>
      <c r="N85" s="2"/>
      <c r="O85" s="2"/>
      <c r="P85" s="2"/>
      <c r="Q85" s="2"/>
    </row>
    <row r="86" spans="1:17" ht="15.75" customHeight="1" x14ac:dyDescent="0.25">
      <c r="A86" s="2"/>
      <c r="B86" s="2"/>
      <c r="C86" s="2"/>
      <c r="D86" s="2"/>
      <c r="E86" s="2"/>
      <c r="F86" s="2"/>
      <c r="G86" s="2"/>
      <c r="H86" s="2"/>
      <c r="I86" s="2"/>
      <c r="J86" s="2"/>
      <c r="K86" s="2"/>
      <c r="L86" s="2"/>
      <c r="M86" s="2"/>
      <c r="N86" s="2"/>
      <c r="O86" s="2"/>
      <c r="P86" s="2"/>
      <c r="Q86" s="2"/>
    </row>
    <row r="87" spans="1:17" ht="15.75" customHeight="1" x14ac:dyDescent="0.25">
      <c r="A87" s="2"/>
      <c r="B87" s="2"/>
      <c r="C87" s="2"/>
      <c r="D87" s="2"/>
      <c r="E87" s="2"/>
      <c r="F87" s="2"/>
      <c r="G87" s="2"/>
      <c r="H87" s="2"/>
      <c r="I87" s="2"/>
      <c r="J87" s="2"/>
      <c r="K87" s="2"/>
      <c r="L87" s="2"/>
      <c r="M87" s="2"/>
      <c r="N87" s="2"/>
      <c r="O87" s="2"/>
      <c r="P87" s="2"/>
      <c r="Q87" s="2"/>
    </row>
    <row r="88" spans="1:17" ht="15.75" customHeight="1" x14ac:dyDescent="0.25">
      <c r="A88" s="2"/>
      <c r="B88" s="2"/>
      <c r="C88" s="2"/>
      <c r="D88" s="2"/>
      <c r="E88" s="2"/>
      <c r="F88" s="2"/>
      <c r="G88" s="2"/>
      <c r="H88" s="2"/>
      <c r="I88" s="2"/>
      <c r="J88" s="2"/>
      <c r="K88" s="2"/>
      <c r="L88" s="2"/>
      <c r="M88" s="2"/>
      <c r="N88" s="2"/>
      <c r="O88" s="2"/>
      <c r="P88" s="2"/>
      <c r="Q88" s="2"/>
    </row>
    <row r="89" spans="1:17" ht="15.75" customHeight="1" x14ac:dyDescent="0.25">
      <c r="A89" s="2"/>
      <c r="B89" s="2"/>
      <c r="C89" s="2"/>
      <c r="D89" s="2"/>
      <c r="E89" s="2"/>
      <c r="F89" s="2"/>
      <c r="G89" s="2"/>
      <c r="H89" s="2"/>
      <c r="I89" s="2"/>
      <c r="J89" s="2"/>
      <c r="K89" s="2"/>
      <c r="L89" s="2"/>
      <c r="M89" s="2"/>
      <c r="N89" s="2"/>
      <c r="O89" s="2"/>
      <c r="P89" s="2"/>
      <c r="Q89" s="2"/>
    </row>
    <row r="90" spans="1:17" ht="15.75" customHeight="1" x14ac:dyDescent="0.25">
      <c r="A90" s="2"/>
      <c r="B90" s="2"/>
      <c r="C90" s="2"/>
      <c r="D90" s="2"/>
      <c r="E90" s="2"/>
      <c r="F90" s="2"/>
      <c r="G90" s="2"/>
      <c r="H90" s="2"/>
      <c r="I90" s="2"/>
      <c r="J90" s="2"/>
      <c r="K90" s="2"/>
      <c r="L90" s="2"/>
      <c r="M90" s="2"/>
      <c r="N90" s="2"/>
      <c r="O90" s="2"/>
      <c r="P90" s="2"/>
      <c r="Q90" s="2"/>
    </row>
    <row r="91" spans="1:17" ht="15.75" customHeight="1" x14ac:dyDescent="0.25">
      <c r="A91" s="2"/>
      <c r="B91" s="2"/>
      <c r="C91" s="2"/>
      <c r="D91" s="2"/>
      <c r="E91" s="2"/>
      <c r="F91" s="2"/>
      <c r="G91" s="2"/>
      <c r="H91" s="2"/>
      <c r="I91" s="2"/>
      <c r="J91" s="2"/>
      <c r="K91" s="2"/>
      <c r="L91" s="2"/>
      <c r="M91" s="2"/>
      <c r="N91" s="2"/>
      <c r="O91" s="2"/>
      <c r="P91" s="2"/>
      <c r="Q91" s="2"/>
    </row>
    <row r="92" spans="1:17" ht="15.75" customHeight="1" x14ac:dyDescent="0.25">
      <c r="A92" s="2"/>
      <c r="B92" s="2"/>
      <c r="C92" s="2"/>
      <c r="D92" s="2"/>
      <c r="E92" s="2"/>
      <c r="F92" s="2"/>
      <c r="G92" s="2"/>
      <c r="H92" s="2"/>
      <c r="I92" s="2"/>
      <c r="J92" s="2"/>
      <c r="K92" s="2"/>
      <c r="L92" s="2"/>
      <c r="M92" s="2"/>
      <c r="N92" s="2"/>
      <c r="O92" s="2"/>
      <c r="P92" s="2"/>
      <c r="Q92" s="2"/>
    </row>
    <row r="93" spans="1:17" ht="15.75" customHeight="1" x14ac:dyDescent="0.25">
      <c r="A93" s="2"/>
      <c r="B93" s="2"/>
      <c r="C93" s="2"/>
      <c r="D93" s="2"/>
      <c r="E93" s="2"/>
      <c r="F93" s="2"/>
      <c r="G93" s="2"/>
      <c r="H93" s="2"/>
      <c r="I93" s="2"/>
      <c r="J93" s="2"/>
      <c r="K93" s="2"/>
      <c r="L93" s="2"/>
      <c r="M93" s="2"/>
      <c r="N93" s="2"/>
      <c r="O93" s="2"/>
      <c r="P93" s="2"/>
      <c r="Q93" s="2"/>
    </row>
    <row r="94" spans="1:17" ht="15.75" customHeight="1" x14ac:dyDescent="0.25">
      <c r="A94" s="2"/>
      <c r="B94" s="2"/>
      <c r="C94" s="2"/>
      <c r="D94" s="2"/>
      <c r="E94" s="2"/>
      <c r="F94" s="2"/>
      <c r="G94" s="2"/>
      <c r="H94" s="2"/>
      <c r="I94" s="2"/>
      <c r="J94" s="2"/>
      <c r="K94" s="2"/>
      <c r="L94" s="2"/>
      <c r="M94" s="2"/>
      <c r="N94" s="2"/>
      <c r="O94" s="2"/>
      <c r="P94" s="2"/>
      <c r="Q94" s="2"/>
    </row>
    <row r="95" spans="1:17" ht="15.75" customHeight="1" x14ac:dyDescent="0.25">
      <c r="A95" s="2"/>
      <c r="B95" s="2"/>
      <c r="C95" s="2"/>
      <c r="D95" s="2"/>
      <c r="E95" s="2"/>
      <c r="F95" s="2"/>
      <c r="G95" s="2"/>
      <c r="H95" s="2"/>
      <c r="I95" s="2"/>
      <c r="J95" s="2"/>
      <c r="K95" s="2"/>
      <c r="L95" s="2"/>
      <c r="M95" s="2"/>
      <c r="N95" s="2"/>
      <c r="O95" s="2"/>
      <c r="P95" s="2"/>
      <c r="Q95" s="2"/>
    </row>
    <row r="96" spans="1:17" ht="15.75" customHeight="1" x14ac:dyDescent="0.25">
      <c r="A96" s="2"/>
      <c r="B96" s="2"/>
      <c r="C96" s="2"/>
      <c r="D96" s="2"/>
      <c r="E96" s="2"/>
      <c r="F96" s="2"/>
      <c r="G96" s="2"/>
      <c r="H96" s="2"/>
      <c r="I96" s="2"/>
      <c r="J96" s="2"/>
      <c r="K96" s="2"/>
      <c r="L96" s="2"/>
      <c r="M96" s="2"/>
      <c r="N96" s="2"/>
      <c r="O96" s="2"/>
      <c r="P96" s="2"/>
      <c r="Q96" s="2"/>
    </row>
    <row r="97" spans="1:17" ht="15.75" customHeight="1" x14ac:dyDescent="0.25">
      <c r="A97" s="2"/>
      <c r="B97" s="2"/>
      <c r="C97" s="2"/>
      <c r="D97" s="2"/>
      <c r="E97" s="2"/>
      <c r="F97" s="2"/>
      <c r="G97" s="2"/>
      <c r="H97" s="2"/>
      <c r="I97" s="2"/>
      <c r="J97" s="2"/>
      <c r="K97" s="2"/>
      <c r="L97" s="2"/>
      <c r="M97" s="2"/>
      <c r="N97" s="2"/>
      <c r="O97" s="2"/>
      <c r="P97" s="2"/>
      <c r="Q97" s="2"/>
    </row>
    <row r="98" spans="1:17" ht="15.75" customHeight="1" x14ac:dyDescent="0.25">
      <c r="A98" s="2"/>
      <c r="B98" s="2"/>
      <c r="C98" s="2"/>
      <c r="D98" s="2"/>
      <c r="E98" s="2"/>
      <c r="F98" s="2"/>
      <c r="G98" s="2"/>
      <c r="H98" s="2"/>
      <c r="I98" s="2"/>
      <c r="J98" s="2"/>
      <c r="K98" s="2"/>
      <c r="L98" s="2"/>
      <c r="M98" s="2"/>
      <c r="N98" s="2"/>
      <c r="O98" s="2"/>
      <c r="P98" s="2"/>
      <c r="Q98" s="2"/>
    </row>
    <row r="99" spans="1:17" ht="15.75" customHeight="1" x14ac:dyDescent="0.25">
      <c r="A99" s="2"/>
      <c r="B99" s="2"/>
      <c r="C99" s="2"/>
      <c r="D99" s="2"/>
      <c r="E99" s="2"/>
      <c r="F99" s="2"/>
      <c r="G99" s="2"/>
      <c r="H99" s="2"/>
      <c r="I99" s="2"/>
      <c r="J99" s="2"/>
      <c r="K99" s="2"/>
      <c r="L99" s="2"/>
      <c r="M99" s="2"/>
      <c r="N99" s="2"/>
      <c r="O99" s="2"/>
      <c r="P99" s="2"/>
      <c r="Q99" s="2"/>
    </row>
    <row r="100" spans="1:17" ht="15.75" customHeight="1" x14ac:dyDescent="0.25">
      <c r="A100" s="2"/>
      <c r="B100" s="2"/>
      <c r="C100" s="2"/>
      <c r="D100" s="2"/>
      <c r="E100" s="2"/>
      <c r="F100" s="2"/>
      <c r="G100" s="2"/>
      <c r="H100" s="2"/>
      <c r="I100" s="2"/>
      <c r="J100" s="2"/>
      <c r="K100" s="2"/>
      <c r="L100" s="2"/>
      <c r="M100" s="2"/>
      <c r="N100" s="2"/>
      <c r="O100" s="2"/>
      <c r="P100" s="2"/>
      <c r="Q100" s="2"/>
    </row>
    <row r="101" spans="1:17" ht="15.75" customHeight="1" x14ac:dyDescent="0.25">
      <c r="A101" s="2"/>
      <c r="B101" s="2"/>
      <c r="C101" s="2"/>
      <c r="D101" s="2"/>
      <c r="E101" s="2"/>
      <c r="F101" s="2"/>
      <c r="G101" s="2"/>
      <c r="H101" s="2"/>
      <c r="I101" s="2"/>
      <c r="J101" s="2"/>
      <c r="K101" s="2"/>
      <c r="L101" s="2"/>
      <c r="M101" s="2"/>
      <c r="N101" s="2"/>
      <c r="O101" s="2"/>
      <c r="P101" s="2"/>
      <c r="Q101" s="2"/>
    </row>
  </sheetData>
  <mergeCells count="37">
    <mergeCell ref="L11:L12"/>
    <mergeCell ref="M11:N11"/>
    <mergeCell ref="A61:D61"/>
    <mergeCell ref="E61:J61"/>
    <mergeCell ref="A72:D72"/>
    <mergeCell ref="A62:G62"/>
    <mergeCell ref="A63:D64"/>
    <mergeCell ref="E63:G63"/>
    <mergeCell ref="E64:G64"/>
    <mergeCell ref="A66:J66"/>
    <mergeCell ref="H67:J67"/>
    <mergeCell ref="A9:B9"/>
    <mergeCell ref="C9:J9"/>
    <mergeCell ref="A10:B10"/>
    <mergeCell ref="C10:J10"/>
    <mergeCell ref="A11:A12"/>
    <mergeCell ref="B11:B12"/>
    <mergeCell ref="C11:C12"/>
    <mergeCell ref="D11:D12"/>
    <mergeCell ref="E11:E12"/>
    <mergeCell ref="F11:F12"/>
    <mergeCell ref="G11:G12"/>
    <mergeCell ref="H11:H12"/>
    <mergeCell ref="I11:I12"/>
    <mergeCell ref="J11:J12"/>
    <mergeCell ref="A6:B6"/>
    <mergeCell ref="C6:J6"/>
    <mergeCell ref="A7:B7"/>
    <mergeCell ref="C7:J7"/>
    <mergeCell ref="A8:B8"/>
    <mergeCell ref="C8:J8"/>
    <mergeCell ref="A1:J1"/>
    <mergeCell ref="A2:J2"/>
    <mergeCell ref="A3:J3"/>
    <mergeCell ref="A4:J4"/>
    <mergeCell ref="A5:B5"/>
    <mergeCell ref="C5:J5"/>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1"/>
  <sheetViews>
    <sheetView workbookViewId="0">
      <selection activeCell="M16" sqref="M16"/>
    </sheetView>
  </sheetViews>
  <sheetFormatPr defaultColWidth="14.42578125" defaultRowHeight="15" x14ac:dyDescent="0.25"/>
  <cols>
    <col min="1" max="1" width="10.5703125" style="67" customWidth="1"/>
    <col min="2" max="2" width="18.5703125" style="67" customWidth="1"/>
    <col min="3" max="4" width="12.7109375" style="67" customWidth="1"/>
    <col min="5" max="5" width="14.7109375" style="67" customWidth="1"/>
    <col min="6" max="6" width="12.42578125" style="67" customWidth="1"/>
    <col min="7" max="7" width="15.140625" style="67" customWidth="1"/>
    <col min="8" max="9" width="12.7109375" style="67" customWidth="1"/>
    <col min="10" max="10" width="15" style="67" customWidth="1"/>
    <col min="11" max="11" width="9.140625" style="67" customWidth="1"/>
    <col min="12" max="12" width="13" style="67" customWidth="1"/>
    <col min="13" max="13" width="12.7109375" style="67" customWidth="1"/>
    <col min="14" max="14" width="14.28515625" style="67" customWidth="1"/>
    <col min="15" max="15" width="7.85546875" style="67" customWidth="1"/>
    <col min="16" max="17" width="9.140625" style="67" customWidth="1"/>
    <col min="18" max="16384" width="14.42578125" style="67"/>
  </cols>
  <sheetData>
    <row r="1" spans="1:17" ht="24" x14ac:dyDescent="0.4">
      <c r="A1" s="108" t="s">
        <v>0</v>
      </c>
      <c r="B1" s="109"/>
      <c r="C1" s="109"/>
      <c r="D1" s="109"/>
      <c r="E1" s="109"/>
      <c r="F1" s="109"/>
      <c r="G1" s="109"/>
      <c r="H1" s="109"/>
      <c r="I1" s="109"/>
      <c r="J1" s="110"/>
      <c r="K1" s="1"/>
      <c r="L1" s="2"/>
      <c r="M1" s="2"/>
      <c r="N1" s="2"/>
      <c r="O1" s="3"/>
      <c r="P1" s="4" t="s">
        <v>1</v>
      </c>
      <c r="Q1" s="2"/>
    </row>
    <row r="2" spans="1:17" ht="18.75" x14ac:dyDescent="0.3">
      <c r="A2" s="111" t="s">
        <v>2</v>
      </c>
      <c r="B2" s="109"/>
      <c r="C2" s="109"/>
      <c r="D2" s="109"/>
      <c r="E2" s="109"/>
      <c r="F2" s="109"/>
      <c r="G2" s="109"/>
      <c r="H2" s="109"/>
      <c r="I2" s="109"/>
      <c r="J2" s="110"/>
      <c r="K2" s="2"/>
      <c r="L2" s="2"/>
      <c r="M2" s="2"/>
      <c r="N2" s="2"/>
      <c r="O2" s="5"/>
      <c r="P2" s="4" t="s">
        <v>3</v>
      </c>
      <c r="Q2" s="2"/>
    </row>
    <row r="3" spans="1:17" ht="18.75" customHeight="1" x14ac:dyDescent="0.25">
      <c r="A3" s="112" t="s">
        <v>195</v>
      </c>
      <c r="B3" s="113"/>
      <c r="C3" s="113"/>
      <c r="D3" s="113"/>
      <c r="E3" s="113"/>
      <c r="F3" s="113"/>
      <c r="G3" s="113"/>
      <c r="H3" s="113"/>
      <c r="I3" s="113"/>
      <c r="J3" s="114"/>
      <c r="K3" s="6"/>
      <c r="L3" s="6"/>
      <c r="N3" s="6"/>
      <c r="O3" s="6"/>
      <c r="P3" s="6"/>
      <c r="Q3" s="6"/>
    </row>
    <row r="4" spans="1:17" ht="24" x14ac:dyDescent="0.4">
      <c r="A4" s="108" t="s">
        <v>4</v>
      </c>
      <c r="B4" s="109"/>
      <c r="C4" s="109"/>
      <c r="D4" s="109"/>
      <c r="E4" s="109"/>
      <c r="F4" s="109"/>
      <c r="G4" s="109"/>
      <c r="H4" s="109"/>
      <c r="I4" s="109"/>
      <c r="J4" s="110"/>
      <c r="K4" s="2"/>
      <c r="L4" s="2"/>
      <c r="M4" s="6"/>
      <c r="N4" s="2"/>
      <c r="O4" s="2"/>
      <c r="P4" s="2"/>
      <c r="Q4" s="2"/>
    </row>
    <row r="5" spans="1:17" x14ac:dyDescent="0.25">
      <c r="A5" s="115" t="s">
        <v>5</v>
      </c>
      <c r="B5" s="110"/>
      <c r="C5" s="116" t="s">
        <v>6</v>
      </c>
      <c r="D5" s="109"/>
      <c r="E5" s="109"/>
      <c r="F5" s="109"/>
      <c r="G5" s="109"/>
      <c r="H5" s="109"/>
      <c r="I5" s="109"/>
      <c r="J5" s="110"/>
      <c r="K5" s="2"/>
      <c r="L5" s="2"/>
      <c r="M5" s="2"/>
      <c r="N5" s="2"/>
      <c r="O5" s="2"/>
      <c r="P5" s="2"/>
      <c r="Q5" s="2"/>
    </row>
    <row r="6" spans="1:17" ht="45" customHeight="1" x14ac:dyDescent="0.25">
      <c r="A6" s="117" t="s">
        <v>7</v>
      </c>
      <c r="B6" s="110"/>
      <c r="C6" s="118" t="s">
        <v>8</v>
      </c>
      <c r="D6" s="109"/>
      <c r="E6" s="109"/>
      <c r="F6" s="109"/>
      <c r="G6" s="109"/>
      <c r="H6" s="109"/>
      <c r="I6" s="109"/>
      <c r="J6" s="110"/>
      <c r="K6" s="2"/>
      <c r="L6" s="2"/>
      <c r="M6" s="2"/>
      <c r="N6" s="2"/>
      <c r="O6" s="2"/>
      <c r="P6" s="2"/>
      <c r="Q6" s="2"/>
    </row>
    <row r="7" spans="1:17" x14ac:dyDescent="0.25">
      <c r="A7" s="117" t="s">
        <v>9</v>
      </c>
      <c r="B7" s="110"/>
      <c r="C7" s="119" t="s">
        <v>10</v>
      </c>
      <c r="D7" s="109"/>
      <c r="E7" s="109"/>
      <c r="F7" s="109"/>
      <c r="G7" s="109"/>
      <c r="H7" s="109"/>
      <c r="I7" s="109"/>
      <c r="J7" s="110"/>
      <c r="K7" s="2"/>
      <c r="L7" s="2"/>
      <c r="M7" s="2"/>
      <c r="N7" s="2"/>
      <c r="O7" s="2"/>
      <c r="P7" s="2"/>
      <c r="Q7" s="2"/>
    </row>
    <row r="8" spans="1:17" x14ac:dyDescent="0.25">
      <c r="A8" s="117" t="s">
        <v>11</v>
      </c>
      <c r="B8" s="110"/>
      <c r="C8" s="119" t="s">
        <v>12</v>
      </c>
      <c r="D8" s="109"/>
      <c r="E8" s="109"/>
      <c r="F8" s="109"/>
      <c r="G8" s="109"/>
      <c r="H8" s="109"/>
      <c r="I8" s="109"/>
      <c r="J8" s="110"/>
      <c r="K8" s="2"/>
      <c r="L8" s="2"/>
      <c r="M8" s="2"/>
      <c r="N8" s="2"/>
      <c r="O8" s="2"/>
      <c r="P8" s="2"/>
      <c r="Q8" s="2"/>
    </row>
    <row r="9" spans="1:17" x14ac:dyDescent="0.25">
      <c r="A9" s="120" t="s">
        <v>13</v>
      </c>
      <c r="B9" s="110"/>
      <c r="C9" s="121" t="s">
        <v>191</v>
      </c>
      <c r="D9" s="122"/>
      <c r="E9" s="122"/>
      <c r="F9" s="122"/>
      <c r="G9" s="122"/>
      <c r="H9" s="122"/>
      <c r="I9" s="122"/>
      <c r="J9" s="123"/>
      <c r="K9" s="6"/>
      <c r="L9" s="6"/>
      <c r="M9" s="6"/>
      <c r="N9" s="6"/>
      <c r="O9" s="6"/>
      <c r="P9" s="6"/>
      <c r="Q9" s="6"/>
    </row>
    <row r="10" spans="1:17" x14ac:dyDescent="0.25">
      <c r="A10" s="117" t="s">
        <v>14</v>
      </c>
      <c r="B10" s="110"/>
      <c r="C10" s="121"/>
      <c r="D10" s="122"/>
      <c r="E10" s="122"/>
      <c r="F10" s="122"/>
      <c r="G10" s="122"/>
      <c r="H10" s="122"/>
      <c r="I10" s="122"/>
      <c r="J10" s="123"/>
      <c r="K10" s="2"/>
      <c r="L10" s="2"/>
      <c r="M10" s="2"/>
      <c r="N10" s="2"/>
      <c r="O10" s="2"/>
      <c r="P10" s="2"/>
      <c r="Q10" s="2"/>
    </row>
    <row r="11" spans="1:17" ht="33" customHeight="1" x14ac:dyDescent="0.25">
      <c r="A11" s="124" t="s">
        <v>15</v>
      </c>
      <c r="B11" s="124" t="s">
        <v>16</v>
      </c>
      <c r="C11" s="126" t="s">
        <v>17</v>
      </c>
      <c r="D11" s="126" t="s">
        <v>18</v>
      </c>
      <c r="E11" s="124" t="s">
        <v>19</v>
      </c>
      <c r="F11" s="124" t="s">
        <v>15</v>
      </c>
      <c r="G11" s="124" t="s">
        <v>16</v>
      </c>
      <c r="H11" s="126" t="s">
        <v>17</v>
      </c>
      <c r="I11" s="126" t="s">
        <v>18</v>
      </c>
      <c r="J11" s="124" t="s">
        <v>19</v>
      </c>
      <c r="K11" s="2"/>
      <c r="L11" s="175" t="s">
        <v>16</v>
      </c>
      <c r="M11" s="176" t="s">
        <v>293</v>
      </c>
      <c r="N11" s="176"/>
      <c r="O11" s="2"/>
      <c r="P11" s="2"/>
      <c r="Q11" s="2"/>
    </row>
    <row r="12" spans="1:17" ht="13.5" customHeight="1" x14ac:dyDescent="0.25">
      <c r="A12" s="125"/>
      <c r="B12" s="125"/>
      <c r="C12" s="125"/>
      <c r="D12" s="125"/>
      <c r="E12" s="125"/>
      <c r="F12" s="125"/>
      <c r="G12" s="125"/>
      <c r="H12" s="125"/>
      <c r="I12" s="125"/>
      <c r="J12" s="125"/>
      <c r="K12" s="2"/>
      <c r="L12" s="175"/>
      <c r="M12" s="7" t="s">
        <v>17</v>
      </c>
      <c r="N12" s="2" t="s">
        <v>18</v>
      </c>
      <c r="O12" s="2"/>
      <c r="P12" s="2"/>
      <c r="Q12" s="2"/>
    </row>
    <row r="13" spans="1:17" x14ac:dyDescent="0.25">
      <c r="A13" s="8">
        <v>1</v>
      </c>
      <c r="B13" s="9" t="s">
        <v>20</v>
      </c>
      <c r="C13" s="38">
        <v>0</v>
      </c>
      <c r="D13" s="10">
        <v>210</v>
      </c>
      <c r="E13" s="11">
        <f t="shared" ref="E13:E60" si="0">SUM(C13,D13)</f>
        <v>210</v>
      </c>
      <c r="F13" s="8">
        <v>49</v>
      </c>
      <c r="G13" s="12" t="s">
        <v>21</v>
      </c>
      <c r="H13" s="38">
        <v>0</v>
      </c>
      <c r="I13" s="10">
        <v>210</v>
      </c>
      <c r="J13" s="8">
        <f t="shared" ref="J13:J60" si="1">SUM(H13,I13)</f>
        <v>210</v>
      </c>
      <c r="K13" s="2"/>
      <c r="L13" s="2"/>
      <c r="M13" s="7"/>
      <c r="N13" s="7"/>
      <c r="O13" s="2"/>
      <c r="P13" s="2"/>
      <c r="Q13" s="2"/>
    </row>
    <row r="14" spans="1:17" x14ac:dyDescent="0.25">
      <c r="A14" s="8">
        <f t="shared" ref="A14:A36" si="2">A13+1</f>
        <v>2</v>
      </c>
      <c r="B14" s="9" t="s">
        <v>22</v>
      </c>
      <c r="C14" s="38">
        <v>0</v>
      </c>
      <c r="D14" s="10">
        <v>210</v>
      </c>
      <c r="E14" s="11">
        <f t="shared" si="0"/>
        <v>210</v>
      </c>
      <c r="F14" s="8">
        <f t="shared" ref="F14:F36" si="3">F13+1</f>
        <v>50</v>
      </c>
      <c r="G14" s="12" t="s">
        <v>23</v>
      </c>
      <c r="H14" s="38">
        <v>0</v>
      </c>
      <c r="I14" s="10">
        <v>210</v>
      </c>
      <c r="J14" s="8">
        <f t="shared" si="1"/>
        <v>210</v>
      </c>
      <c r="K14" s="2"/>
      <c r="L14" s="2" t="s">
        <v>20</v>
      </c>
      <c r="M14" s="7">
        <f>AVERAGE(C13:C16)</f>
        <v>0</v>
      </c>
      <c r="N14" s="7">
        <f>AVERAGE(D13:D16)</f>
        <v>210</v>
      </c>
      <c r="O14" s="2"/>
      <c r="P14" s="2"/>
      <c r="Q14" s="2"/>
    </row>
    <row r="15" spans="1:17" x14ac:dyDescent="0.25">
      <c r="A15" s="8">
        <f t="shared" si="2"/>
        <v>3</v>
      </c>
      <c r="B15" s="9" t="s">
        <v>24</v>
      </c>
      <c r="C15" s="38">
        <v>0</v>
      </c>
      <c r="D15" s="10">
        <v>210</v>
      </c>
      <c r="E15" s="11">
        <f t="shared" si="0"/>
        <v>210</v>
      </c>
      <c r="F15" s="8">
        <f t="shared" si="3"/>
        <v>51</v>
      </c>
      <c r="G15" s="12" t="s">
        <v>25</v>
      </c>
      <c r="H15" s="38">
        <v>0</v>
      </c>
      <c r="I15" s="10">
        <v>210</v>
      </c>
      <c r="J15" s="8">
        <f t="shared" si="1"/>
        <v>210</v>
      </c>
      <c r="K15" s="2"/>
      <c r="L15" s="2" t="s">
        <v>28</v>
      </c>
      <c r="M15" s="7">
        <f>AVERAGE(C17:C20)</f>
        <v>0</v>
      </c>
      <c r="N15" s="7">
        <f>AVERAGE(D17:D20)</f>
        <v>210</v>
      </c>
      <c r="O15" s="2"/>
      <c r="P15" s="2"/>
      <c r="Q15" s="2"/>
    </row>
    <row r="16" spans="1:17" x14ac:dyDescent="0.25">
      <c r="A16" s="8">
        <f t="shared" si="2"/>
        <v>4</v>
      </c>
      <c r="B16" s="9" t="s">
        <v>26</v>
      </c>
      <c r="C16" s="38">
        <v>0</v>
      </c>
      <c r="D16" s="10">
        <v>210</v>
      </c>
      <c r="E16" s="11">
        <f t="shared" si="0"/>
        <v>210</v>
      </c>
      <c r="F16" s="8">
        <f t="shared" si="3"/>
        <v>52</v>
      </c>
      <c r="G16" s="12" t="s">
        <v>27</v>
      </c>
      <c r="H16" s="38">
        <v>0</v>
      </c>
      <c r="I16" s="10">
        <v>210</v>
      </c>
      <c r="J16" s="8">
        <f t="shared" si="1"/>
        <v>210</v>
      </c>
      <c r="K16" s="2"/>
      <c r="L16" s="2" t="s">
        <v>36</v>
      </c>
      <c r="M16" s="7">
        <f>AVERAGE(C21:C24)</f>
        <v>0</v>
      </c>
      <c r="N16" s="7">
        <f>AVERAGE(D21:D24)</f>
        <v>210</v>
      </c>
      <c r="O16" s="2"/>
      <c r="P16" s="2"/>
      <c r="Q16" s="2"/>
    </row>
    <row r="17" spans="1:17" x14ac:dyDescent="0.25">
      <c r="A17" s="8">
        <f t="shared" si="2"/>
        <v>5</v>
      </c>
      <c r="B17" s="9" t="s">
        <v>28</v>
      </c>
      <c r="C17" s="38">
        <v>0</v>
      </c>
      <c r="D17" s="10">
        <v>210</v>
      </c>
      <c r="E17" s="11">
        <f t="shared" si="0"/>
        <v>210</v>
      </c>
      <c r="F17" s="8">
        <f t="shared" si="3"/>
        <v>53</v>
      </c>
      <c r="G17" s="12" t="s">
        <v>29</v>
      </c>
      <c r="H17" s="38">
        <v>0</v>
      </c>
      <c r="I17" s="10">
        <v>210</v>
      </c>
      <c r="J17" s="8">
        <f t="shared" si="1"/>
        <v>210</v>
      </c>
      <c r="K17" s="2"/>
      <c r="L17" s="2" t="s">
        <v>44</v>
      </c>
      <c r="M17" s="7">
        <f>AVERAGE(C25:C28)</f>
        <v>0</v>
      </c>
      <c r="N17" s="7">
        <f>AVERAGE(D25:D28)</f>
        <v>210</v>
      </c>
      <c r="O17" s="2"/>
      <c r="P17" s="2"/>
      <c r="Q17" s="2"/>
    </row>
    <row r="18" spans="1:17" x14ac:dyDescent="0.25">
      <c r="A18" s="8">
        <f t="shared" si="2"/>
        <v>6</v>
      </c>
      <c r="B18" s="9" t="s">
        <v>30</v>
      </c>
      <c r="C18" s="38">
        <v>0</v>
      </c>
      <c r="D18" s="10">
        <v>210</v>
      </c>
      <c r="E18" s="11">
        <f t="shared" si="0"/>
        <v>210</v>
      </c>
      <c r="F18" s="8">
        <f t="shared" si="3"/>
        <v>54</v>
      </c>
      <c r="G18" s="12" t="s">
        <v>31</v>
      </c>
      <c r="H18" s="38">
        <v>0</v>
      </c>
      <c r="I18" s="10">
        <v>210</v>
      </c>
      <c r="J18" s="8">
        <f t="shared" si="1"/>
        <v>210</v>
      </c>
      <c r="K18" s="2"/>
      <c r="L18" s="2" t="s">
        <v>52</v>
      </c>
      <c r="M18" s="7">
        <f>AVERAGE(C29:C32)</f>
        <v>0</v>
      </c>
      <c r="N18" s="7">
        <f>AVERAGE(D29:D32)</f>
        <v>210</v>
      </c>
      <c r="O18" s="2"/>
      <c r="P18" s="2"/>
      <c r="Q18" s="2"/>
    </row>
    <row r="19" spans="1:17" x14ac:dyDescent="0.25">
      <c r="A19" s="8">
        <f t="shared" si="2"/>
        <v>7</v>
      </c>
      <c r="B19" s="9" t="s">
        <v>32</v>
      </c>
      <c r="C19" s="38">
        <v>0</v>
      </c>
      <c r="D19" s="10">
        <v>210</v>
      </c>
      <c r="E19" s="11">
        <f t="shared" si="0"/>
        <v>210</v>
      </c>
      <c r="F19" s="8">
        <f t="shared" si="3"/>
        <v>55</v>
      </c>
      <c r="G19" s="12" t="s">
        <v>33</v>
      </c>
      <c r="H19" s="38">
        <v>0</v>
      </c>
      <c r="I19" s="10">
        <v>210</v>
      </c>
      <c r="J19" s="8">
        <f t="shared" si="1"/>
        <v>210</v>
      </c>
      <c r="K19" s="2"/>
      <c r="L19" s="2" t="s">
        <v>60</v>
      </c>
      <c r="M19" s="7">
        <f>AVERAGE(C33:C36)</f>
        <v>0</v>
      </c>
      <c r="N19" s="7">
        <f>AVERAGE(D33:D36)</f>
        <v>210</v>
      </c>
      <c r="O19" s="2"/>
      <c r="P19" s="2"/>
      <c r="Q19" s="2"/>
    </row>
    <row r="20" spans="1:17" x14ac:dyDescent="0.25">
      <c r="A20" s="8">
        <f t="shared" si="2"/>
        <v>8</v>
      </c>
      <c r="B20" s="9" t="s">
        <v>34</v>
      </c>
      <c r="C20" s="38">
        <v>0</v>
      </c>
      <c r="D20" s="10">
        <v>210</v>
      </c>
      <c r="E20" s="11">
        <f t="shared" si="0"/>
        <v>210</v>
      </c>
      <c r="F20" s="8">
        <f t="shared" si="3"/>
        <v>56</v>
      </c>
      <c r="G20" s="12" t="s">
        <v>35</v>
      </c>
      <c r="H20" s="38">
        <v>0</v>
      </c>
      <c r="I20" s="10">
        <v>210</v>
      </c>
      <c r="J20" s="8">
        <f t="shared" si="1"/>
        <v>210</v>
      </c>
      <c r="K20" s="2"/>
      <c r="L20" s="2" t="s">
        <v>68</v>
      </c>
      <c r="M20" s="7">
        <f>AVERAGE(C37:C40)</f>
        <v>0</v>
      </c>
      <c r="N20" s="7">
        <f>AVERAGE(D37:D40)</f>
        <v>210</v>
      </c>
      <c r="O20" s="2"/>
      <c r="P20" s="2"/>
      <c r="Q20" s="2"/>
    </row>
    <row r="21" spans="1:17" ht="15.75" customHeight="1" x14ac:dyDescent="0.25">
      <c r="A21" s="8">
        <f t="shared" si="2"/>
        <v>9</v>
      </c>
      <c r="B21" s="9" t="s">
        <v>36</v>
      </c>
      <c r="C21" s="38">
        <v>0</v>
      </c>
      <c r="D21" s="10">
        <v>210</v>
      </c>
      <c r="E21" s="11">
        <f t="shared" si="0"/>
        <v>210</v>
      </c>
      <c r="F21" s="8">
        <f t="shared" si="3"/>
        <v>57</v>
      </c>
      <c r="G21" s="12" t="s">
        <v>37</v>
      </c>
      <c r="H21" s="38">
        <v>0</v>
      </c>
      <c r="I21" s="10">
        <v>210</v>
      </c>
      <c r="J21" s="8">
        <f t="shared" si="1"/>
        <v>210</v>
      </c>
      <c r="K21" s="2"/>
      <c r="L21" s="2" t="s">
        <v>76</v>
      </c>
      <c r="M21" s="7">
        <f>AVERAGE(C41:C44)</f>
        <v>0</v>
      </c>
      <c r="N21" s="7">
        <f>AVERAGE(D41:D44)</f>
        <v>210</v>
      </c>
      <c r="O21" s="2"/>
      <c r="P21" s="2"/>
      <c r="Q21" s="2"/>
    </row>
    <row r="22" spans="1:17" ht="15.75" customHeight="1" x14ac:dyDescent="0.25">
      <c r="A22" s="8">
        <f t="shared" si="2"/>
        <v>10</v>
      </c>
      <c r="B22" s="9" t="s">
        <v>38</v>
      </c>
      <c r="C22" s="38">
        <v>0</v>
      </c>
      <c r="D22" s="10">
        <v>210</v>
      </c>
      <c r="E22" s="11">
        <f t="shared" si="0"/>
        <v>210</v>
      </c>
      <c r="F22" s="8">
        <f t="shared" si="3"/>
        <v>58</v>
      </c>
      <c r="G22" s="12" t="s">
        <v>39</v>
      </c>
      <c r="H22" s="38">
        <v>0</v>
      </c>
      <c r="I22" s="10">
        <v>210</v>
      </c>
      <c r="J22" s="8">
        <f t="shared" si="1"/>
        <v>210</v>
      </c>
      <c r="K22" s="2"/>
      <c r="L22" s="2" t="s">
        <v>84</v>
      </c>
      <c r="M22" s="7">
        <f>AVERAGE(C45:C48)</f>
        <v>0</v>
      </c>
      <c r="N22" s="7">
        <f>AVERAGE(D45:D48)</f>
        <v>210</v>
      </c>
      <c r="O22" s="2"/>
      <c r="P22" s="2"/>
      <c r="Q22" s="2"/>
    </row>
    <row r="23" spans="1:17" ht="15.75" customHeight="1" x14ac:dyDescent="0.25">
      <c r="A23" s="8">
        <f t="shared" si="2"/>
        <v>11</v>
      </c>
      <c r="B23" s="9" t="s">
        <v>40</v>
      </c>
      <c r="C23" s="38">
        <v>0</v>
      </c>
      <c r="D23" s="10">
        <v>210</v>
      </c>
      <c r="E23" s="11">
        <f t="shared" si="0"/>
        <v>210</v>
      </c>
      <c r="F23" s="8">
        <f t="shared" si="3"/>
        <v>59</v>
      </c>
      <c r="G23" s="12" t="s">
        <v>41</v>
      </c>
      <c r="H23" s="38">
        <v>0</v>
      </c>
      <c r="I23" s="10">
        <v>210</v>
      </c>
      <c r="J23" s="8">
        <f t="shared" si="1"/>
        <v>210</v>
      </c>
      <c r="K23" s="2"/>
      <c r="L23" s="2" t="s">
        <v>92</v>
      </c>
      <c r="M23" s="7">
        <f>AVERAGE(C49:C52)</f>
        <v>0</v>
      </c>
      <c r="N23" s="7">
        <f>AVERAGE(D49:D52)</f>
        <v>210</v>
      </c>
      <c r="O23" s="2"/>
      <c r="P23" s="2"/>
      <c r="Q23" s="2"/>
    </row>
    <row r="24" spans="1:17" ht="15.75" customHeight="1" x14ac:dyDescent="0.25">
      <c r="A24" s="8">
        <f t="shared" si="2"/>
        <v>12</v>
      </c>
      <c r="B24" s="9" t="s">
        <v>42</v>
      </c>
      <c r="C24" s="38">
        <v>0</v>
      </c>
      <c r="D24" s="10">
        <v>210</v>
      </c>
      <c r="E24" s="11">
        <f t="shared" si="0"/>
        <v>210</v>
      </c>
      <c r="F24" s="8">
        <f t="shared" si="3"/>
        <v>60</v>
      </c>
      <c r="G24" s="12" t="s">
        <v>43</v>
      </c>
      <c r="H24" s="38">
        <v>0</v>
      </c>
      <c r="I24" s="10">
        <v>210</v>
      </c>
      <c r="J24" s="8">
        <f t="shared" si="1"/>
        <v>210</v>
      </c>
      <c r="K24" s="2"/>
      <c r="L24" s="13" t="s">
        <v>100</v>
      </c>
      <c r="M24" s="7">
        <f>AVERAGE(C53:C56)</f>
        <v>0</v>
      </c>
      <c r="N24" s="7">
        <f>AVERAGE(D53:D56)</f>
        <v>210</v>
      </c>
      <c r="O24" s="2"/>
      <c r="P24" s="2"/>
      <c r="Q24" s="2"/>
    </row>
    <row r="25" spans="1:17" ht="15.75" customHeight="1" x14ac:dyDescent="0.25">
      <c r="A25" s="8">
        <f t="shared" si="2"/>
        <v>13</v>
      </c>
      <c r="B25" s="9" t="s">
        <v>44</v>
      </c>
      <c r="C25" s="38">
        <v>0</v>
      </c>
      <c r="D25" s="10">
        <v>210</v>
      </c>
      <c r="E25" s="11">
        <f t="shared" si="0"/>
        <v>210</v>
      </c>
      <c r="F25" s="8">
        <f t="shared" si="3"/>
        <v>61</v>
      </c>
      <c r="G25" s="12" t="s">
        <v>45</v>
      </c>
      <c r="H25" s="38">
        <v>0</v>
      </c>
      <c r="I25" s="10">
        <v>210</v>
      </c>
      <c r="J25" s="8">
        <f t="shared" si="1"/>
        <v>210</v>
      </c>
      <c r="K25" s="2"/>
      <c r="L25" s="16" t="s">
        <v>108</v>
      </c>
      <c r="M25" s="7">
        <f>AVERAGE(C57:C60)</f>
        <v>0</v>
      </c>
      <c r="N25" s="7">
        <f>AVERAGE(D57:D60)</f>
        <v>210</v>
      </c>
      <c r="O25" s="2"/>
      <c r="P25" s="2"/>
      <c r="Q25" s="2"/>
    </row>
    <row r="26" spans="1:17" ht="15.75" customHeight="1" x14ac:dyDescent="0.25">
      <c r="A26" s="8">
        <f t="shared" si="2"/>
        <v>14</v>
      </c>
      <c r="B26" s="9" t="s">
        <v>46</v>
      </c>
      <c r="C26" s="38">
        <v>0</v>
      </c>
      <c r="D26" s="10">
        <v>210</v>
      </c>
      <c r="E26" s="11">
        <f t="shared" si="0"/>
        <v>210</v>
      </c>
      <c r="F26" s="8">
        <f t="shared" si="3"/>
        <v>62</v>
      </c>
      <c r="G26" s="12" t="s">
        <v>47</v>
      </c>
      <c r="H26" s="38">
        <v>0</v>
      </c>
      <c r="I26" s="10">
        <v>210</v>
      </c>
      <c r="J26" s="8">
        <f t="shared" si="1"/>
        <v>210</v>
      </c>
      <c r="K26" s="2"/>
      <c r="L26" s="16" t="s">
        <v>21</v>
      </c>
      <c r="M26" s="7">
        <f>AVERAGE(H13:H16)</f>
        <v>0</v>
      </c>
      <c r="N26" s="7">
        <f>AVERAGE(I13:I16)</f>
        <v>210</v>
      </c>
      <c r="O26" s="2"/>
      <c r="P26" s="2"/>
      <c r="Q26" s="2"/>
    </row>
    <row r="27" spans="1:17" ht="15.75" customHeight="1" x14ac:dyDescent="0.25">
      <c r="A27" s="8">
        <f t="shared" si="2"/>
        <v>15</v>
      </c>
      <c r="B27" s="9" t="s">
        <v>48</v>
      </c>
      <c r="C27" s="38">
        <v>0</v>
      </c>
      <c r="D27" s="10">
        <v>210</v>
      </c>
      <c r="E27" s="11">
        <f t="shared" si="0"/>
        <v>210</v>
      </c>
      <c r="F27" s="8">
        <f t="shared" si="3"/>
        <v>63</v>
      </c>
      <c r="G27" s="12" t="s">
        <v>49</v>
      </c>
      <c r="H27" s="38">
        <v>0</v>
      </c>
      <c r="I27" s="10">
        <v>210</v>
      </c>
      <c r="J27" s="8">
        <f t="shared" si="1"/>
        <v>210</v>
      </c>
      <c r="K27" s="2"/>
      <c r="L27" s="24" t="s">
        <v>29</v>
      </c>
      <c r="M27" s="7">
        <f>AVERAGE(H17:H20)</f>
        <v>0</v>
      </c>
      <c r="N27" s="7">
        <f>AVERAGE(I17:I20)</f>
        <v>210</v>
      </c>
      <c r="O27" s="2"/>
      <c r="P27" s="2"/>
      <c r="Q27" s="2"/>
    </row>
    <row r="28" spans="1:17" ht="15.75" customHeight="1" x14ac:dyDescent="0.25">
      <c r="A28" s="8">
        <f t="shared" si="2"/>
        <v>16</v>
      </c>
      <c r="B28" s="9" t="s">
        <v>50</v>
      </c>
      <c r="C28" s="38">
        <v>0</v>
      </c>
      <c r="D28" s="10">
        <v>210</v>
      </c>
      <c r="E28" s="11">
        <f t="shared" si="0"/>
        <v>210</v>
      </c>
      <c r="F28" s="8">
        <f t="shared" si="3"/>
        <v>64</v>
      </c>
      <c r="G28" s="12" t="s">
        <v>51</v>
      </c>
      <c r="H28" s="38">
        <v>0</v>
      </c>
      <c r="I28" s="10">
        <v>210</v>
      </c>
      <c r="J28" s="8">
        <f t="shared" si="1"/>
        <v>210</v>
      </c>
      <c r="K28" s="2"/>
      <c r="L28" s="2" t="s">
        <v>37</v>
      </c>
      <c r="M28" s="7">
        <f>AVERAGE(H21:H24)</f>
        <v>0</v>
      </c>
      <c r="N28" s="7">
        <f>AVERAGE(I21:I24)</f>
        <v>210</v>
      </c>
      <c r="O28" s="2"/>
      <c r="P28" s="2"/>
      <c r="Q28" s="2"/>
    </row>
    <row r="29" spans="1:17" ht="15.75" customHeight="1" x14ac:dyDescent="0.25">
      <c r="A29" s="8">
        <f t="shared" si="2"/>
        <v>17</v>
      </c>
      <c r="B29" s="9" t="s">
        <v>52</v>
      </c>
      <c r="C29" s="38">
        <v>0</v>
      </c>
      <c r="D29" s="10">
        <v>210</v>
      </c>
      <c r="E29" s="11">
        <f t="shared" si="0"/>
        <v>210</v>
      </c>
      <c r="F29" s="8">
        <f t="shared" si="3"/>
        <v>65</v>
      </c>
      <c r="G29" s="12" t="s">
        <v>53</v>
      </c>
      <c r="H29" s="38">
        <v>0</v>
      </c>
      <c r="I29" s="10">
        <v>210</v>
      </c>
      <c r="J29" s="8">
        <f t="shared" si="1"/>
        <v>210</v>
      </c>
      <c r="K29" s="2"/>
      <c r="L29" s="2" t="s">
        <v>45</v>
      </c>
      <c r="M29" s="7">
        <f>AVERAGE(H25:H28)</f>
        <v>0</v>
      </c>
      <c r="N29" s="7">
        <f>AVERAGE(I25:I28)</f>
        <v>210</v>
      </c>
      <c r="O29" s="2"/>
      <c r="P29" s="2"/>
      <c r="Q29" s="2"/>
    </row>
    <row r="30" spans="1:17" ht="15.75" customHeight="1" x14ac:dyDescent="0.25">
      <c r="A30" s="8">
        <f t="shared" si="2"/>
        <v>18</v>
      </c>
      <c r="B30" s="9" t="s">
        <v>54</v>
      </c>
      <c r="C30" s="38">
        <v>0</v>
      </c>
      <c r="D30" s="10">
        <v>210</v>
      </c>
      <c r="E30" s="11">
        <f t="shared" si="0"/>
        <v>210</v>
      </c>
      <c r="F30" s="8">
        <f t="shared" si="3"/>
        <v>66</v>
      </c>
      <c r="G30" s="12" t="s">
        <v>55</v>
      </c>
      <c r="H30" s="38">
        <v>0</v>
      </c>
      <c r="I30" s="10">
        <v>210</v>
      </c>
      <c r="J30" s="8">
        <f t="shared" si="1"/>
        <v>210</v>
      </c>
      <c r="K30" s="2"/>
      <c r="L30" s="2" t="s">
        <v>53</v>
      </c>
      <c r="M30" s="7">
        <f>AVERAGE(H29:H32)</f>
        <v>0</v>
      </c>
      <c r="N30" s="7">
        <f>AVERAGE(I29:I32)</f>
        <v>210</v>
      </c>
      <c r="O30" s="2"/>
      <c r="P30" s="2"/>
      <c r="Q30" s="2"/>
    </row>
    <row r="31" spans="1:17" ht="15.75" customHeight="1" x14ac:dyDescent="0.25">
      <c r="A31" s="8">
        <f t="shared" si="2"/>
        <v>19</v>
      </c>
      <c r="B31" s="9" t="s">
        <v>56</v>
      </c>
      <c r="C31" s="38">
        <v>0</v>
      </c>
      <c r="D31" s="10">
        <v>210</v>
      </c>
      <c r="E31" s="11">
        <f t="shared" si="0"/>
        <v>210</v>
      </c>
      <c r="F31" s="8">
        <f t="shared" si="3"/>
        <v>67</v>
      </c>
      <c r="G31" s="12" t="s">
        <v>57</v>
      </c>
      <c r="H31" s="38">
        <v>0</v>
      </c>
      <c r="I31" s="10">
        <v>210</v>
      </c>
      <c r="J31" s="8">
        <f t="shared" si="1"/>
        <v>210</v>
      </c>
      <c r="K31" s="2"/>
      <c r="L31" s="2" t="s">
        <v>61</v>
      </c>
      <c r="M31" s="7">
        <f>AVERAGE(H33:H36)</f>
        <v>0</v>
      </c>
      <c r="N31" s="7">
        <f>AVERAGE(I33:I36)</f>
        <v>210</v>
      </c>
      <c r="O31" s="2"/>
      <c r="P31" s="2"/>
      <c r="Q31" s="2"/>
    </row>
    <row r="32" spans="1:17" ht="15.75" customHeight="1" x14ac:dyDescent="0.25">
      <c r="A32" s="8">
        <f t="shared" si="2"/>
        <v>20</v>
      </c>
      <c r="B32" s="9" t="s">
        <v>58</v>
      </c>
      <c r="C32" s="38">
        <v>0</v>
      </c>
      <c r="D32" s="10">
        <v>210</v>
      </c>
      <c r="E32" s="11">
        <f t="shared" si="0"/>
        <v>210</v>
      </c>
      <c r="F32" s="8">
        <f t="shared" si="3"/>
        <v>68</v>
      </c>
      <c r="G32" s="12" t="s">
        <v>59</v>
      </c>
      <c r="H32" s="38">
        <v>0</v>
      </c>
      <c r="I32" s="10">
        <v>210</v>
      </c>
      <c r="J32" s="8">
        <f t="shared" si="1"/>
        <v>210</v>
      </c>
      <c r="K32" s="2"/>
      <c r="L32" s="2" t="s">
        <v>69</v>
      </c>
      <c r="M32" s="7">
        <f>AVERAGE(H37:H40)</f>
        <v>0</v>
      </c>
      <c r="N32" s="7">
        <f>AVERAGE(I37:I40)</f>
        <v>210</v>
      </c>
      <c r="O32" s="2"/>
      <c r="P32" s="2"/>
      <c r="Q32" s="2"/>
    </row>
    <row r="33" spans="1:17" ht="15.75" customHeight="1" x14ac:dyDescent="0.25">
      <c r="A33" s="8">
        <f t="shared" si="2"/>
        <v>21</v>
      </c>
      <c r="B33" s="9" t="s">
        <v>60</v>
      </c>
      <c r="C33" s="38">
        <v>0</v>
      </c>
      <c r="D33" s="10">
        <v>210</v>
      </c>
      <c r="E33" s="11">
        <f t="shared" si="0"/>
        <v>210</v>
      </c>
      <c r="F33" s="8">
        <f t="shared" si="3"/>
        <v>69</v>
      </c>
      <c r="G33" s="12" t="s">
        <v>61</v>
      </c>
      <c r="H33" s="38">
        <v>0</v>
      </c>
      <c r="I33" s="10">
        <v>210</v>
      </c>
      <c r="J33" s="8">
        <f t="shared" si="1"/>
        <v>210</v>
      </c>
      <c r="K33" s="2"/>
      <c r="L33" s="2" t="s">
        <v>77</v>
      </c>
      <c r="M33" s="7">
        <f>AVERAGE(H41:H44)</f>
        <v>0</v>
      </c>
      <c r="N33" s="7">
        <f>AVERAGE(I41:I44)</f>
        <v>210</v>
      </c>
      <c r="O33" s="2"/>
      <c r="P33" s="2"/>
      <c r="Q33" s="2"/>
    </row>
    <row r="34" spans="1:17" ht="15.75" customHeight="1" x14ac:dyDescent="0.25">
      <c r="A34" s="8">
        <f t="shared" si="2"/>
        <v>22</v>
      </c>
      <c r="B34" s="9" t="s">
        <v>62</v>
      </c>
      <c r="C34" s="38">
        <v>0</v>
      </c>
      <c r="D34" s="10">
        <v>210</v>
      </c>
      <c r="E34" s="11">
        <f t="shared" si="0"/>
        <v>210</v>
      </c>
      <c r="F34" s="8">
        <f t="shared" si="3"/>
        <v>70</v>
      </c>
      <c r="G34" s="12" t="s">
        <v>63</v>
      </c>
      <c r="H34" s="38">
        <v>0</v>
      </c>
      <c r="I34" s="10">
        <v>210</v>
      </c>
      <c r="J34" s="8">
        <f t="shared" si="1"/>
        <v>210</v>
      </c>
      <c r="K34" s="2"/>
      <c r="L34" s="2" t="s">
        <v>85</v>
      </c>
      <c r="M34" s="7">
        <f>AVERAGE(H45:H48)</f>
        <v>0</v>
      </c>
      <c r="N34" s="7">
        <f>AVERAGE(I45:I48)</f>
        <v>210</v>
      </c>
      <c r="O34" s="2"/>
      <c r="P34" s="2"/>
      <c r="Q34" s="2"/>
    </row>
    <row r="35" spans="1:17" ht="15.75" customHeight="1" x14ac:dyDescent="0.25">
      <c r="A35" s="8">
        <f t="shared" si="2"/>
        <v>23</v>
      </c>
      <c r="B35" s="9" t="s">
        <v>64</v>
      </c>
      <c r="C35" s="38">
        <v>0</v>
      </c>
      <c r="D35" s="10">
        <v>210</v>
      </c>
      <c r="E35" s="11">
        <f t="shared" si="0"/>
        <v>210</v>
      </c>
      <c r="F35" s="8">
        <f t="shared" si="3"/>
        <v>71</v>
      </c>
      <c r="G35" s="12" t="s">
        <v>65</v>
      </c>
      <c r="H35" s="38">
        <v>0</v>
      </c>
      <c r="I35" s="10">
        <v>210</v>
      </c>
      <c r="J35" s="8">
        <f t="shared" si="1"/>
        <v>210</v>
      </c>
      <c r="K35" s="2"/>
      <c r="L35" s="2" t="s">
        <v>93</v>
      </c>
      <c r="M35" s="7">
        <f>AVERAGE(H49:H52)</f>
        <v>0</v>
      </c>
      <c r="N35" s="7">
        <f>AVERAGE(I49:I52)</f>
        <v>210</v>
      </c>
      <c r="O35" s="2"/>
      <c r="P35" s="2"/>
      <c r="Q35" s="2"/>
    </row>
    <row r="36" spans="1:17" ht="15.75" customHeight="1" x14ac:dyDescent="0.25">
      <c r="A36" s="8">
        <f t="shared" si="2"/>
        <v>24</v>
      </c>
      <c r="B36" s="9" t="s">
        <v>66</v>
      </c>
      <c r="C36" s="38">
        <v>0</v>
      </c>
      <c r="D36" s="10">
        <v>210</v>
      </c>
      <c r="E36" s="11">
        <f t="shared" si="0"/>
        <v>210</v>
      </c>
      <c r="F36" s="8">
        <f t="shared" si="3"/>
        <v>72</v>
      </c>
      <c r="G36" s="12" t="s">
        <v>67</v>
      </c>
      <c r="H36" s="38">
        <v>0</v>
      </c>
      <c r="I36" s="10">
        <v>210</v>
      </c>
      <c r="J36" s="8">
        <f t="shared" si="1"/>
        <v>210</v>
      </c>
      <c r="K36" s="2"/>
      <c r="L36" s="107" t="s">
        <v>101</v>
      </c>
      <c r="M36" s="7">
        <f>AVERAGE(H53:H56)</f>
        <v>0</v>
      </c>
      <c r="N36" s="7">
        <f>AVERAGE(I53:I56)</f>
        <v>210</v>
      </c>
      <c r="O36" s="2"/>
      <c r="P36" s="2"/>
      <c r="Q36" s="2"/>
    </row>
    <row r="37" spans="1:17" ht="15.75" customHeight="1" x14ac:dyDescent="0.25">
      <c r="A37" s="8">
        <v>25</v>
      </c>
      <c r="B37" s="9" t="s">
        <v>68</v>
      </c>
      <c r="C37" s="38">
        <v>0</v>
      </c>
      <c r="D37" s="10">
        <v>210</v>
      </c>
      <c r="E37" s="11">
        <f t="shared" si="0"/>
        <v>210</v>
      </c>
      <c r="F37" s="8">
        <v>73</v>
      </c>
      <c r="G37" s="12" t="s">
        <v>69</v>
      </c>
      <c r="H37" s="38">
        <v>0</v>
      </c>
      <c r="I37" s="10">
        <v>210</v>
      </c>
      <c r="J37" s="8">
        <f t="shared" si="1"/>
        <v>210</v>
      </c>
      <c r="K37" s="2"/>
      <c r="L37" s="107" t="s">
        <v>109</v>
      </c>
      <c r="M37" s="7">
        <f>AVERAGE(H57:H60)</f>
        <v>0</v>
      </c>
      <c r="N37" s="7">
        <f>AVERAGE(I57:I60)</f>
        <v>210</v>
      </c>
      <c r="O37" s="2"/>
      <c r="P37" s="2"/>
      <c r="Q37" s="2"/>
    </row>
    <row r="38" spans="1:17" ht="15.75" customHeight="1" x14ac:dyDescent="0.25">
      <c r="A38" s="8">
        <f t="shared" ref="A38:A60" si="4">A37+1</f>
        <v>26</v>
      </c>
      <c r="B38" s="9" t="s">
        <v>70</v>
      </c>
      <c r="C38" s="38">
        <v>0</v>
      </c>
      <c r="D38" s="10">
        <v>210</v>
      </c>
      <c r="E38" s="8">
        <f t="shared" si="0"/>
        <v>210</v>
      </c>
      <c r="F38" s="8">
        <f t="shared" ref="F38:F60" si="5">F37+1</f>
        <v>74</v>
      </c>
      <c r="G38" s="12" t="s">
        <v>71</v>
      </c>
      <c r="H38" s="38">
        <v>0</v>
      </c>
      <c r="I38" s="10">
        <v>210</v>
      </c>
      <c r="J38" s="8">
        <f t="shared" si="1"/>
        <v>210</v>
      </c>
      <c r="K38" s="2"/>
      <c r="L38" s="107" t="s">
        <v>294</v>
      </c>
      <c r="M38" s="107">
        <f>AVERAGE(M14:M37)</f>
        <v>0</v>
      </c>
      <c r="N38" s="107">
        <f>AVERAGE(N14:N37)</f>
        <v>210</v>
      </c>
      <c r="O38" s="2"/>
      <c r="P38" s="2"/>
      <c r="Q38" s="2"/>
    </row>
    <row r="39" spans="1:17" ht="15.75" customHeight="1" x14ac:dyDescent="0.25">
      <c r="A39" s="8">
        <f t="shared" si="4"/>
        <v>27</v>
      </c>
      <c r="B39" s="9" t="s">
        <v>72</v>
      </c>
      <c r="C39" s="38">
        <v>0</v>
      </c>
      <c r="D39" s="10">
        <v>210</v>
      </c>
      <c r="E39" s="8">
        <f t="shared" si="0"/>
        <v>210</v>
      </c>
      <c r="F39" s="8">
        <f t="shared" si="5"/>
        <v>75</v>
      </c>
      <c r="G39" s="12" t="s">
        <v>73</v>
      </c>
      <c r="H39" s="38">
        <v>0</v>
      </c>
      <c r="I39" s="10">
        <v>210</v>
      </c>
      <c r="J39" s="8">
        <f t="shared" si="1"/>
        <v>210</v>
      </c>
      <c r="K39" s="2"/>
      <c r="L39" s="2"/>
      <c r="M39" s="2"/>
      <c r="N39" s="2"/>
      <c r="O39" s="2"/>
      <c r="P39" s="2"/>
      <c r="Q39" s="2"/>
    </row>
    <row r="40" spans="1:17" ht="15.75" customHeight="1" x14ac:dyDescent="0.25">
      <c r="A40" s="8">
        <f t="shared" si="4"/>
        <v>28</v>
      </c>
      <c r="B40" s="9" t="s">
        <v>74</v>
      </c>
      <c r="C40" s="38">
        <v>0</v>
      </c>
      <c r="D40" s="10">
        <v>210</v>
      </c>
      <c r="E40" s="8">
        <f t="shared" si="0"/>
        <v>210</v>
      </c>
      <c r="F40" s="8">
        <f t="shared" si="5"/>
        <v>76</v>
      </c>
      <c r="G40" s="12" t="s">
        <v>75</v>
      </c>
      <c r="H40" s="38">
        <v>0</v>
      </c>
      <c r="I40" s="10">
        <v>210</v>
      </c>
      <c r="J40" s="8">
        <f t="shared" si="1"/>
        <v>210</v>
      </c>
      <c r="K40" s="2"/>
      <c r="L40" s="2"/>
      <c r="M40" s="2"/>
      <c r="N40" s="2"/>
      <c r="O40" s="2"/>
      <c r="P40" s="2"/>
      <c r="Q40" s="2"/>
    </row>
    <row r="41" spans="1:17" ht="15.75" customHeight="1" x14ac:dyDescent="0.25">
      <c r="A41" s="8">
        <f t="shared" si="4"/>
        <v>29</v>
      </c>
      <c r="B41" s="9" t="s">
        <v>76</v>
      </c>
      <c r="C41" s="38">
        <v>0</v>
      </c>
      <c r="D41" s="10">
        <v>210</v>
      </c>
      <c r="E41" s="8">
        <f t="shared" si="0"/>
        <v>210</v>
      </c>
      <c r="F41" s="8">
        <f t="shared" si="5"/>
        <v>77</v>
      </c>
      <c r="G41" s="12" t="s">
        <v>77</v>
      </c>
      <c r="H41" s="38">
        <v>0</v>
      </c>
      <c r="I41" s="10">
        <v>210</v>
      </c>
      <c r="J41" s="8">
        <f t="shared" si="1"/>
        <v>210</v>
      </c>
      <c r="K41" s="2"/>
      <c r="L41" s="2"/>
      <c r="M41" s="2"/>
      <c r="N41" s="2"/>
      <c r="O41" s="2"/>
      <c r="P41" s="2"/>
      <c r="Q41" s="2"/>
    </row>
    <row r="42" spans="1:17" ht="15.75" customHeight="1" x14ac:dyDescent="0.25">
      <c r="A42" s="8">
        <f t="shared" si="4"/>
        <v>30</v>
      </c>
      <c r="B42" s="9" t="s">
        <v>78</v>
      </c>
      <c r="C42" s="38">
        <v>0</v>
      </c>
      <c r="D42" s="10">
        <v>210</v>
      </c>
      <c r="E42" s="8">
        <f t="shared" si="0"/>
        <v>210</v>
      </c>
      <c r="F42" s="8">
        <f t="shared" si="5"/>
        <v>78</v>
      </c>
      <c r="G42" s="12" t="s">
        <v>79</v>
      </c>
      <c r="H42" s="38">
        <v>0</v>
      </c>
      <c r="I42" s="10">
        <v>210</v>
      </c>
      <c r="J42" s="8">
        <f t="shared" si="1"/>
        <v>210</v>
      </c>
      <c r="K42" s="2"/>
      <c r="L42" s="2"/>
      <c r="M42" s="2"/>
      <c r="N42" s="2"/>
      <c r="O42" s="2"/>
      <c r="P42" s="2"/>
      <c r="Q42" s="2"/>
    </row>
    <row r="43" spans="1:17" ht="15.75" customHeight="1" x14ac:dyDescent="0.25">
      <c r="A43" s="8">
        <f t="shared" si="4"/>
        <v>31</v>
      </c>
      <c r="B43" s="9" t="s">
        <v>80</v>
      </c>
      <c r="C43" s="38">
        <v>0</v>
      </c>
      <c r="D43" s="10">
        <v>210</v>
      </c>
      <c r="E43" s="8">
        <f t="shared" si="0"/>
        <v>210</v>
      </c>
      <c r="F43" s="8">
        <f t="shared" si="5"/>
        <v>79</v>
      </c>
      <c r="G43" s="12" t="s">
        <v>81</v>
      </c>
      <c r="H43" s="38">
        <v>0</v>
      </c>
      <c r="I43" s="10">
        <v>210</v>
      </c>
      <c r="J43" s="8">
        <f t="shared" si="1"/>
        <v>210</v>
      </c>
      <c r="K43" s="2"/>
      <c r="L43" s="2"/>
      <c r="M43" s="2"/>
      <c r="N43" s="2"/>
      <c r="O43" s="2"/>
      <c r="P43" s="2"/>
      <c r="Q43" s="2"/>
    </row>
    <row r="44" spans="1:17" ht="15.75" customHeight="1" x14ac:dyDescent="0.25">
      <c r="A44" s="8">
        <f t="shared" si="4"/>
        <v>32</v>
      </c>
      <c r="B44" s="9" t="s">
        <v>82</v>
      </c>
      <c r="C44" s="38">
        <v>0</v>
      </c>
      <c r="D44" s="10">
        <v>210</v>
      </c>
      <c r="E44" s="8">
        <f t="shared" si="0"/>
        <v>210</v>
      </c>
      <c r="F44" s="8">
        <f t="shared" si="5"/>
        <v>80</v>
      </c>
      <c r="G44" s="12" t="s">
        <v>83</v>
      </c>
      <c r="H44" s="38">
        <v>0</v>
      </c>
      <c r="I44" s="10">
        <v>210</v>
      </c>
      <c r="J44" s="8">
        <f t="shared" si="1"/>
        <v>210</v>
      </c>
      <c r="K44" s="2"/>
      <c r="L44" s="2"/>
      <c r="M44" s="2"/>
      <c r="N44" s="2"/>
      <c r="O44" s="2"/>
      <c r="P44" s="2"/>
      <c r="Q44" s="2"/>
    </row>
    <row r="45" spans="1:17" ht="15.75" customHeight="1" x14ac:dyDescent="0.25">
      <c r="A45" s="8">
        <f t="shared" si="4"/>
        <v>33</v>
      </c>
      <c r="B45" s="9" t="s">
        <v>84</v>
      </c>
      <c r="C45" s="38">
        <v>0</v>
      </c>
      <c r="D45" s="10">
        <v>210</v>
      </c>
      <c r="E45" s="8">
        <f t="shared" si="0"/>
        <v>210</v>
      </c>
      <c r="F45" s="8">
        <f t="shared" si="5"/>
        <v>81</v>
      </c>
      <c r="G45" s="12" t="s">
        <v>85</v>
      </c>
      <c r="H45" s="38">
        <v>0</v>
      </c>
      <c r="I45" s="10">
        <v>210</v>
      </c>
      <c r="J45" s="8">
        <f t="shared" si="1"/>
        <v>210</v>
      </c>
      <c r="K45" s="2"/>
      <c r="L45" s="2"/>
      <c r="M45" s="2"/>
      <c r="N45" s="2"/>
      <c r="O45" s="2"/>
      <c r="P45" s="2"/>
      <c r="Q45" s="2"/>
    </row>
    <row r="46" spans="1:17" ht="15.75" customHeight="1" x14ac:dyDescent="0.25">
      <c r="A46" s="8">
        <f t="shared" si="4"/>
        <v>34</v>
      </c>
      <c r="B46" s="9" t="s">
        <v>86</v>
      </c>
      <c r="C46" s="38">
        <v>0</v>
      </c>
      <c r="D46" s="10">
        <v>210</v>
      </c>
      <c r="E46" s="8">
        <f t="shared" si="0"/>
        <v>210</v>
      </c>
      <c r="F46" s="8">
        <f t="shared" si="5"/>
        <v>82</v>
      </c>
      <c r="G46" s="12" t="s">
        <v>87</v>
      </c>
      <c r="H46" s="38">
        <v>0</v>
      </c>
      <c r="I46" s="10">
        <v>210</v>
      </c>
      <c r="J46" s="8">
        <f t="shared" si="1"/>
        <v>210</v>
      </c>
      <c r="K46" s="2"/>
      <c r="L46" s="2"/>
      <c r="M46" s="2"/>
      <c r="N46" s="2"/>
      <c r="O46" s="2"/>
      <c r="P46" s="2"/>
      <c r="Q46" s="2"/>
    </row>
    <row r="47" spans="1:17" ht="15.75" customHeight="1" x14ac:dyDescent="0.25">
      <c r="A47" s="8">
        <f t="shared" si="4"/>
        <v>35</v>
      </c>
      <c r="B47" s="9" t="s">
        <v>88</v>
      </c>
      <c r="C47" s="38">
        <v>0</v>
      </c>
      <c r="D47" s="10">
        <v>210</v>
      </c>
      <c r="E47" s="8">
        <f t="shared" si="0"/>
        <v>210</v>
      </c>
      <c r="F47" s="8">
        <f t="shared" si="5"/>
        <v>83</v>
      </c>
      <c r="G47" s="12" t="s">
        <v>89</v>
      </c>
      <c r="H47" s="38">
        <v>0</v>
      </c>
      <c r="I47" s="10">
        <v>210</v>
      </c>
      <c r="J47" s="8">
        <f t="shared" si="1"/>
        <v>210</v>
      </c>
      <c r="K47" s="2"/>
      <c r="L47" s="2"/>
      <c r="M47" s="2"/>
      <c r="N47" s="2"/>
      <c r="O47" s="2"/>
      <c r="P47" s="2"/>
      <c r="Q47" s="2"/>
    </row>
    <row r="48" spans="1:17" ht="15.75" customHeight="1" x14ac:dyDescent="0.25">
      <c r="A48" s="8">
        <f t="shared" si="4"/>
        <v>36</v>
      </c>
      <c r="B48" s="9" t="s">
        <v>90</v>
      </c>
      <c r="C48" s="38">
        <v>0</v>
      </c>
      <c r="D48" s="10">
        <v>210</v>
      </c>
      <c r="E48" s="8">
        <f t="shared" si="0"/>
        <v>210</v>
      </c>
      <c r="F48" s="8">
        <f t="shared" si="5"/>
        <v>84</v>
      </c>
      <c r="G48" s="12" t="s">
        <v>91</v>
      </c>
      <c r="H48" s="38">
        <v>0</v>
      </c>
      <c r="I48" s="10">
        <v>210</v>
      </c>
      <c r="J48" s="8">
        <f t="shared" si="1"/>
        <v>210</v>
      </c>
      <c r="K48" s="2"/>
      <c r="L48" s="2"/>
      <c r="M48" s="2"/>
      <c r="N48" s="2"/>
      <c r="O48" s="2"/>
      <c r="P48" s="2"/>
      <c r="Q48" s="2"/>
    </row>
    <row r="49" spans="1:17" ht="15.75" customHeight="1" x14ac:dyDescent="0.25">
      <c r="A49" s="8">
        <f t="shared" si="4"/>
        <v>37</v>
      </c>
      <c r="B49" s="9" t="s">
        <v>92</v>
      </c>
      <c r="C49" s="38">
        <v>0</v>
      </c>
      <c r="D49" s="10">
        <v>210</v>
      </c>
      <c r="E49" s="8">
        <f t="shared" si="0"/>
        <v>210</v>
      </c>
      <c r="F49" s="8">
        <f t="shared" si="5"/>
        <v>85</v>
      </c>
      <c r="G49" s="12" t="s">
        <v>93</v>
      </c>
      <c r="H49" s="38">
        <v>0</v>
      </c>
      <c r="I49" s="10">
        <v>210</v>
      </c>
      <c r="J49" s="8">
        <f t="shared" si="1"/>
        <v>210</v>
      </c>
      <c r="K49" s="2"/>
      <c r="L49" s="2"/>
      <c r="M49" s="2"/>
      <c r="N49" s="2"/>
      <c r="O49" s="2"/>
      <c r="P49" s="2"/>
      <c r="Q49" s="2"/>
    </row>
    <row r="50" spans="1:17" ht="15.75" customHeight="1" x14ac:dyDescent="0.25">
      <c r="A50" s="8">
        <f t="shared" si="4"/>
        <v>38</v>
      </c>
      <c r="B50" s="12" t="s">
        <v>94</v>
      </c>
      <c r="C50" s="38">
        <v>0</v>
      </c>
      <c r="D50" s="10">
        <v>210</v>
      </c>
      <c r="E50" s="8">
        <f t="shared" si="0"/>
        <v>210</v>
      </c>
      <c r="F50" s="8">
        <f t="shared" si="5"/>
        <v>86</v>
      </c>
      <c r="G50" s="12" t="s">
        <v>95</v>
      </c>
      <c r="H50" s="38">
        <v>0</v>
      </c>
      <c r="I50" s="10">
        <v>210</v>
      </c>
      <c r="J50" s="8">
        <f t="shared" si="1"/>
        <v>210</v>
      </c>
      <c r="K50" s="2"/>
      <c r="L50" s="2"/>
      <c r="M50" s="2"/>
      <c r="N50" s="2"/>
      <c r="O50" s="2"/>
      <c r="P50" s="2"/>
      <c r="Q50" s="2"/>
    </row>
    <row r="51" spans="1:17" ht="15.75" customHeight="1" x14ac:dyDescent="0.25">
      <c r="A51" s="8">
        <f t="shared" si="4"/>
        <v>39</v>
      </c>
      <c r="B51" s="12" t="s">
        <v>96</v>
      </c>
      <c r="C51" s="38">
        <v>0</v>
      </c>
      <c r="D51" s="10">
        <v>210</v>
      </c>
      <c r="E51" s="8">
        <f t="shared" si="0"/>
        <v>210</v>
      </c>
      <c r="F51" s="8">
        <f t="shared" si="5"/>
        <v>87</v>
      </c>
      <c r="G51" s="12" t="s">
        <v>97</v>
      </c>
      <c r="H51" s="38">
        <v>0</v>
      </c>
      <c r="I51" s="10">
        <v>210</v>
      </c>
      <c r="J51" s="8">
        <f t="shared" si="1"/>
        <v>210</v>
      </c>
      <c r="K51" s="2"/>
      <c r="L51" s="2"/>
      <c r="M51" s="2"/>
      <c r="N51" s="2"/>
      <c r="O51" s="2"/>
      <c r="P51" s="2"/>
      <c r="Q51" s="2"/>
    </row>
    <row r="52" spans="1:17" ht="15.75" customHeight="1" x14ac:dyDescent="0.25">
      <c r="A52" s="8">
        <f t="shared" si="4"/>
        <v>40</v>
      </c>
      <c r="B52" s="12" t="s">
        <v>98</v>
      </c>
      <c r="C52" s="38">
        <v>0</v>
      </c>
      <c r="D52" s="10">
        <v>210</v>
      </c>
      <c r="E52" s="8">
        <f t="shared" si="0"/>
        <v>210</v>
      </c>
      <c r="F52" s="8">
        <f t="shared" si="5"/>
        <v>88</v>
      </c>
      <c r="G52" s="12" t="s">
        <v>99</v>
      </c>
      <c r="H52" s="38">
        <v>0</v>
      </c>
      <c r="I52" s="10">
        <v>210</v>
      </c>
      <c r="J52" s="8">
        <f t="shared" si="1"/>
        <v>210</v>
      </c>
      <c r="K52" s="2"/>
      <c r="L52" s="2"/>
      <c r="M52" s="2"/>
      <c r="N52" s="2"/>
      <c r="O52" s="2"/>
      <c r="P52" s="2"/>
      <c r="Q52" s="2"/>
    </row>
    <row r="53" spans="1:17" ht="15.75" customHeight="1" x14ac:dyDescent="0.25">
      <c r="A53" s="8">
        <f t="shared" si="4"/>
        <v>41</v>
      </c>
      <c r="B53" s="12" t="s">
        <v>100</v>
      </c>
      <c r="C53" s="38">
        <v>0</v>
      </c>
      <c r="D53" s="10">
        <v>210</v>
      </c>
      <c r="E53" s="8">
        <f t="shared" si="0"/>
        <v>210</v>
      </c>
      <c r="F53" s="8">
        <f t="shared" si="5"/>
        <v>89</v>
      </c>
      <c r="G53" s="12" t="s">
        <v>101</v>
      </c>
      <c r="H53" s="38">
        <v>0</v>
      </c>
      <c r="I53" s="10">
        <v>210</v>
      </c>
      <c r="J53" s="8">
        <f t="shared" si="1"/>
        <v>210</v>
      </c>
      <c r="K53" s="2"/>
      <c r="L53" s="13"/>
      <c r="M53" s="13"/>
      <c r="N53" s="13"/>
      <c r="O53" s="2"/>
      <c r="P53" s="2"/>
      <c r="Q53" s="2"/>
    </row>
    <row r="54" spans="1:17" ht="15.75" customHeight="1" x14ac:dyDescent="0.25">
      <c r="A54" s="8">
        <f t="shared" si="4"/>
        <v>42</v>
      </c>
      <c r="B54" s="12" t="s">
        <v>102</v>
      </c>
      <c r="C54" s="38">
        <v>0</v>
      </c>
      <c r="D54" s="10">
        <v>210</v>
      </c>
      <c r="E54" s="8">
        <f t="shared" si="0"/>
        <v>210</v>
      </c>
      <c r="F54" s="8">
        <f t="shared" si="5"/>
        <v>90</v>
      </c>
      <c r="G54" s="12" t="s">
        <v>103</v>
      </c>
      <c r="H54" s="38">
        <v>0</v>
      </c>
      <c r="I54" s="10">
        <v>210</v>
      </c>
      <c r="J54" s="8">
        <f t="shared" si="1"/>
        <v>210</v>
      </c>
      <c r="K54" s="2"/>
      <c r="L54" s="13"/>
      <c r="M54" s="13"/>
      <c r="N54" s="13"/>
      <c r="O54" s="2"/>
      <c r="P54" s="2"/>
      <c r="Q54" s="2"/>
    </row>
    <row r="55" spans="1:17" ht="15.75" customHeight="1" x14ac:dyDescent="0.25">
      <c r="A55" s="8">
        <f t="shared" si="4"/>
        <v>43</v>
      </c>
      <c r="B55" s="12" t="s">
        <v>104</v>
      </c>
      <c r="C55" s="38">
        <v>0</v>
      </c>
      <c r="D55" s="10">
        <v>210</v>
      </c>
      <c r="E55" s="8">
        <f t="shared" si="0"/>
        <v>210</v>
      </c>
      <c r="F55" s="8">
        <f t="shared" si="5"/>
        <v>91</v>
      </c>
      <c r="G55" s="12" t="s">
        <v>105</v>
      </c>
      <c r="H55" s="38">
        <v>0</v>
      </c>
      <c r="I55" s="10">
        <v>210</v>
      </c>
      <c r="J55" s="8">
        <f t="shared" si="1"/>
        <v>210</v>
      </c>
      <c r="K55" s="2"/>
      <c r="L55" s="13"/>
      <c r="M55" s="13"/>
      <c r="N55" s="13"/>
      <c r="O55" s="2"/>
      <c r="P55" s="2"/>
      <c r="Q55" s="2"/>
    </row>
    <row r="56" spans="1:17" ht="15.75" customHeight="1" x14ac:dyDescent="0.25">
      <c r="A56" s="8">
        <f t="shared" si="4"/>
        <v>44</v>
      </c>
      <c r="B56" s="12" t="s">
        <v>106</v>
      </c>
      <c r="C56" s="38">
        <v>0</v>
      </c>
      <c r="D56" s="10">
        <v>210</v>
      </c>
      <c r="E56" s="8">
        <f t="shared" si="0"/>
        <v>210</v>
      </c>
      <c r="F56" s="8">
        <f t="shared" si="5"/>
        <v>92</v>
      </c>
      <c r="G56" s="12" t="s">
        <v>107</v>
      </c>
      <c r="H56" s="38">
        <v>0</v>
      </c>
      <c r="I56" s="10">
        <v>210</v>
      </c>
      <c r="J56" s="8">
        <f t="shared" si="1"/>
        <v>210</v>
      </c>
      <c r="K56" s="2"/>
      <c r="L56" s="13"/>
      <c r="M56" s="13"/>
      <c r="N56" s="13"/>
      <c r="O56" s="2"/>
      <c r="P56" s="2"/>
      <c r="Q56" s="2"/>
    </row>
    <row r="57" spans="1:17" ht="15.75" customHeight="1" x14ac:dyDescent="0.25">
      <c r="A57" s="8">
        <f t="shared" si="4"/>
        <v>45</v>
      </c>
      <c r="B57" s="12" t="s">
        <v>108</v>
      </c>
      <c r="C57" s="38">
        <v>0</v>
      </c>
      <c r="D57" s="10">
        <v>210</v>
      </c>
      <c r="E57" s="8">
        <f t="shared" si="0"/>
        <v>210</v>
      </c>
      <c r="F57" s="8">
        <f t="shared" si="5"/>
        <v>93</v>
      </c>
      <c r="G57" s="12" t="s">
        <v>109</v>
      </c>
      <c r="H57" s="38">
        <v>0</v>
      </c>
      <c r="I57" s="10">
        <v>210</v>
      </c>
      <c r="J57" s="8">
        <f t="shared" si="1"/>
        <v>210</v>
      </c>
      <c r="K57" s="2"/>
      <c r="L57" s="14"/>
      <c r="M57" s="13"/>
      <c r="N57" s="15"/>
      <c r="O57" s="2"/>
      <c r="P57" s="2"/>
      <c r="Q57" s="2"/>
    </row>
    <row r="58" spans="1:17" ht="15.75" customHeight="1" x14ac:dyDescent="0.25">
      <c r="A58" s="8">
        <f t="shared" si="4"/>
        <v>46</v>
      </c>
      <c r="B58" s="12" t="s">
        <v>110</v>
      </c>
      <c r="C58" s="38">
        <v>0</v>
      </c>
      <c r="D58" s="10">
        <v>210</v>
      </c>
      <c r="E58" s="8">
        <f t="shared" si="0"/>
        <v>210</v>
      </c>
      <c r="F58" s="8">
        <f t="shared" si="5"/>
        <v>94</v>
      </c>
      <c r="G58" s="12" t="s">
        <v>111</v>
      </c>
      <c r="H58" s="38">
        <v>0</v>
      </c>
      <c r="I58" s="10">
        <v>210</v>
      </c>
      <c r="J58" s="8">
        <f t="shared" si="1"/>
        <v>210</v>
      </c>
      <c r="K58" s="2"/>
      <c r="L58" s="16"/>
      <c r="M58" s="13"/>
      <c r="N58" s="15"/>
      <c r="O58" s="2"/>
      <c r="P58" s="2"/>
      <c r="Q58" s="2"/>
    </row>
    <row r="59" spans="1:17" ht="15.75" customHeight="1" x14ac:dyDescent="0.25">
      <c r="A59" s="17">
        <f t="shared" si="4"/>
        <v>47</v>
      </c>
      <c r="B59" s="18" t="s">
        <v>112</v>
      </c>
      <c r="C59" s="38">
        <v>0</v>
      </c>
      <c r="D59" s="10">
        <v>210</v>
      </c>
      <c r="E59" s="17">
        <f t="shared" si="0"/>
        <v>210</v>
      </c>
      <c r="F59" s="17">
        <f t="shared" si="5"/>
        <v>95</v>
      </c>
      <c r="G59" s="18" t="s">
        <v>113</v>
      </c>
      <c r="H59" s="38">
        <v>0</v>
      </c>
      <c r="I59" s="10">
        <v>210</v>
      </c>
      <c r="J59" s="17">
        <f t="shared" si="1"/>
        <v>210</v>
      </c>
      <c r="K59" s="2"/>
      <c r="L59" s="16"/>
      <c r="M59" s="19"/>
      <c r="N59" s="15"/>
      <c r="O59" s="2"/>
      <c r="P59" s="2"/>
      <c r="Q59" s="2"/>
    </row>
    <row r="60" spans="1:17" ht="15.75" customHeight="1" x14ac:dyDescent="0.25">
      <c r="A60" s="17">
        <f t="shared" si="4"/>
        <v>48</v>
      </c>
      <c r="B60" s="18" t="s">
        <v>114</v>
      </c>
      <c r="C60" s="38">
        <v>0</v>
      </c>
      <c r="D60" s="10">
        <v>210</v>
      </c>
      <c r="E60" s="17">
        <f t="shared" si="0"/>
        <v>210</v>
      </c>
      <c r="F60" s="17">
        <f t="shared" si="5"/>
        <v>96</v>
      </c>
      <c r="G60" s="18" t="s">
        <v>115</v>
      </c>
      <c r="H60" s="38">
        <v>0</v>
      </c>
      <c r="I60" s="10">
        <v>210</v>
      </c>
      <c r="J60" s="17">
        <f t="shared" si="1"/>
        <v>210</v>
      </c>
      <c r="K60" s="2"/>
      <c r="L60" s="16"/>
      <c r="M60" s="19"/>
      <c r="N60" s="2"/>
      <c r="O60" s="2"/>
      <c r="P60" s="2"/>
      <c r="Q60" s="2"/>
    </row>
    <row r="61" spans="1:17" ht="30.75" customHeight="1" x14ac:dyDescent="0.3">
      <c r="A61" s="127" t="s">
        <v>116</v>
      </c>
      <c r="B61" s="128"/>
      <c r="C61" s="128"/>
      <c r="D61" s="129"/>
      <c r="E61" s="130" t="s">
        <v>117</v>
      </c>
      <c r="F61" s="131"/>
      <c r="G61" s="131"/>
      <c r="H61" s="131"/>
      <c r="I61" s="131"/>
      <c r="J61" s="132"/>
      <c r="K61" s="2"/>
      <c r="L61" s="14"/>
      <c r="M61" s="2"/>
      <c r="N61" s="2"/>
      <c r="O61" s="45"/>
      <c r="P61" s="2"/>
      <c r="Q61" s="2"/>
    </row>
    <row r="62" spans="1:17" ht="40.5" customHeight="1" x14ac:dyDescent="0.25">
      <c r="A62" s="135" t="s">
        <v>170</v>
      </c>
      <c r="B62" s="136"/>
      <c r="C62" s="136"/>
      <c r="D62" s="136"/>
      <c r="E62" s="136"/>
      <c r="F62" s="136"/>
      <c r="G62" s="137"/>
      <c r="H62" s="20" t="s">
        <v>118</v>
      </c>
      <c r="I62" s="20" t="s">
        <v>119</v>
      </c>
      <c r="J62" s="20" t="s">
        <v>120</v>
      </c>
      <c r="K62" s="2"/>
      <c r="L62" s="16"/>
      <c r="M62" s="7"/>
      <c r="N62" s="7"/>
      <c r="O62" s="7"/>
      <c r="P62" s="7"/>
      <c r="Q62" s="7"/>
    </row>
    <row r="63" spans="1:17" ht="24.75" customHeight="1" x14ac:dyDescent="0.25">
      <c r="A63" s="138"/>
      <c r="B63" s="139"/>
      <c r="C63" s="139"/>
      <c r="D63" s="139"/>
      <c r="E63" s="142" t="s">
        <v>192</v>
      </c>
      <c r="F63" s="143"/>
      <c r="G63" s="144"/>
      <c r="H63" s="21">
        <v>0</v>
      </c>
      <c r="I63" s="21">
        <v>5.29</v>
      </c>
      <c r="J63" s="21">
        <f>H63+I63</f>
        <v>5.29</v>
      </c>
      <c r="K63" s="2"/>
      <c r="L63" s="22">
        <f>38.33+496</f>
        <v>534.33000000000004</v>
      </c>
      <c r="M63" s="32">
        <f>L63/1000</f>
        <v>0.53433000000000008</v>
      </c>
      <c r="N63" s="4"/>
      <c r="O63" s="7"/>
      <c r="P63" s="7"/>
      <c r="Q63" s="7"/>
    </row>
    <row r="64" spans="1:17" ht="30" customHeight="1" x14ac:dyDescent="0.25">
      <c r="A64" s="140"/>
      <c r="B64" s="141"/>
      <c r="C64" s="141"/>
      <c r="D64" s="141"/>
      <c r="E64" s="145" t="s">
        <v>193</v>
      </c>
      <c r="F64" s="146"/>
      <c r="G64" s="147"/>
      <c r="H64" s="36">
        <v>0</v>
      </c>
      <c r="I64" s="36">
        <f>L82</f>
        <v>0.53433000000000008</v>
      </c>
      <c r="J64" s="36">
        <f>H64+I64</f>
        <v>0.53433000000000008</v>
      </c>
      <c r="K64" s="2"/>
      <c r="L64" s="24"/>
      <c r="M64" s="24"/>
      <c r="N64" s="4"/>
      <c r="O64" s="7"/>
      <c r="P64" s="7"/>
      <c r="Q64" s="7"/>
    </row>
    <row r="65" spans="1:17" ht="16.5" customHeight="1" x14ac:dyDescent="0.25">
      <c r="A65" s="25"/>
      <c r="B65" s="7" t="s">
        <v>121</v>
      </c>
      <c r="C65" s="7"/>
      <c r="D65" s="7"/>
      <c r="E65" s="7"/>
      <c r="F65" s="7"/>
      <c r="G65" s="7"/>
      <c r="H65" s="7"/>
      <c r="I65" s="7"/>
      <c r="J65" s="26"/>
      <c r="K65" s="2"/>
      <c r="L65" s="4"/>
      <c r="M65" s="4"/>
      <c r="N65" s="4"/>
      <c r="O65" s="23" t="s">
        <v>122</v>
      </c>
      <c r="P65" s="23" t="s">
        <v>123</v>
      </c>
      <c r="Q65" s="7"/>
    </row>
    <row r="66" spans="1:17" ht="36" customHeight="1" x14ac:dyDescent="0.25">
      <c r="A66" s="148" t="s">
        <v>194</v>
      </c>
      <c r="B66" s="149"/>
      <c r="C66" s="149"/>
      <c r="D66" s="149"/>
      <c r="E66" s="149"/>
      <c r="F66" s="149"/>
      <c r="G66" s="149"/>
      <c r="H66" s="149"/>
      <c r="I66" s="149"/>
      <c r="J66" s="150"/>
      <c r="K66" s="2" t="s">
        <v>124</v>
      </c>
      <c r="L66" s="24"/>
      <c r="M66" s="27">
        <v>9.5000000000000001E-2</v>
      </c>
      <c r="N66" s="28">
        <v>0.58699999999999997</v>
      </c>
      <c r="O66" s="29">
        <f>M66+N66</f>
        <v>0.68199999999999994</v>
      </c>
      <c r="P66" s="29">
        <f>O66/J63*100</f>
        <v>12.892249527410208</v>
      </c>
      <c r="Q66" s="7"/>
    </row>
    <row r="67" spans="1:17" ht="25.5" customHeight="1" x14ac:dyDescent="0.25">
      <c r="A67" s="30"/>
      <c r="B67" s="31"/>
      <c r="C67" s="31"/>
      <c r="D67" s="31"/>
      <c r="E67" s="31"/>
      <c r="F67" s="31"/>
      <c r="G67" s="31"/>
      <c r="H67" s="151" t="s">
        <v>125</v>
      </c>
      <c r="I67" s="152"/>
      <c r="J67" s="153"/>
      <c r="K67" s="2"/>
      <c r="L67" s="4"/>
      <c r="M67" s="29">
        <f>H63+H64</f>
        <v>0</v>
      </c>
      <c r="N67" s="29">
        <f>I63+I64-N66-0.018-M66-0.018</f>
        <v>5.1063300000000007</v>
      </c>
      <c r="O67" s="7"/>
      <c r="P67" s="7"/>
      <c r="Q67" s="7"/>
    </row>
    <row r="68" spans="1:17" ht="25.5" customHeight="1" x14ac:dyDescent="0.25">
      <c r="A68" s="40"/>
      <c r="B68" s="40"/>
      <c r="C68" s="40"/>
      <c r="D68" s="40"/>
      <c r="E68" s="40"/>
      <c r="F68" s="40"/>
      <c r="G68" s="40"/>
      <c r="H68" s="41"/>
      <c r="I68" s="42"/>
      <c r="J68" s="42"/>
      <c r="K68" s="2"/>
      <c r="L68" s="23" t="s">
        <v>130</v>
      </c>
      <c r="M68" s="29">
        <v>0</v>
      </c>
      <c r="N68" s="29">
        <v>0</v>
      </c>
      <c r="O68" s="7"/>
      <c r="P68" s="7"/>
      <c r="Q68" s="7"/>
    </row>
    <row r="69" spans="1:17" ht="33.75" customHeight="1" x14ac:dyDescent="0.25">
      <c r="A69" s="2"/>
      <c r="B69" s="2"/>
      <c r="C69" s="2"/>
      <c r="D69" s="2"/>
      <c r="E69" s="2"/>
      <c r="F69" s="2"/>
      <c r="G69" s="2"/>
      <c r="H69" s="2"/>
      <c r="I69" s="2"/>
      <c r="J69" s="2"/>
      <c r="K69" s="2"/>
      <c r="L69" s="4"/>
      <c r="M69" s="32">
        <f>(M67+M68)/3.28</f>
        <v>0</v>
      </c>
      <c r="N69" s="32">
        <f>(N67+N68)/24</f>
        <v>0.21276375000000003</v>
      </c>
      <c r="O69" s="23"/>
      <c r="P69" s="32">
        <f>M69+N69</f>
        <v>0.21276375000000003</v>
      </c>
      <c r="Q69" s="7"/>
    </row>
    <row r="70" spans="1:17" ht="15.75" customHeight="1" x14ac:dyDescent="0.25">
      <c r="A70" s="2"/>
      <c r="B70" s="2"/>
      <c r="C70" s="2"/>
      <c r="D70" s="2"/>
      <c r="E70" s="2"/>
      <c r="F70" s="2"/>
      <c r="G70" s="2"/>
      <c r="H70" s="2"/>
      <c r="I70" s="2"/>
      <c r="J70" s="2"/>
      <c r="K70" s="2"/>
      <c r="L70" s="7"/>
      <c r="M70" s="29">
        <f>M69*1000</f>
        <v>0</v>
      </c>
      <c r="N70" s="29">
        <f>N69*1000</f>
        <v>212.76375000000002</v>
      </c>
      <c r="O70" s="23"/>
      <c r="P70" s="29">
        <f>M70+N70</f>
        <v>212.76375000000002</v>
      </c>
      <c r="Q70" s="7"/>
    </row>
    <row r="71" spans="1:17" ht="15.75" customHeight="1" x14ac:dyDescent="0.25">
      <c r="A71" s="2"/>
      <c r="B71" s="2"/>
      <c r="C71" s="2"/>
      <c r="D71" s="2"/>
      <c r="E71" s="2"/>
      <c r="F71" s="2" t="s">
        <v>124</v>
      </c>
      <c r="G71" s="2"/>
      <c r="H71" s="2"/>
      <c r="I71" s="2"/>
      <c r="J71" s="2"/>
      <c r="K71" s="2"/>
      <c r="L71" s="2"/>
      <c r="M71" s="34"/>
      <c r="N71" s="34"/>
      <c r="O71" s="2"/>
      <c r="P71" s="2"/>
      <c r="Q71" s="2"/>
    </row>
    <row r="72" spans="1:17" ht="15.75" customHeight="1" x14ac:dyDescent="0.25">
      <c r="A72" s="133"/>
      <c r="B72" s="134"/>
      <c r="C72" s="134"/>
      <c r="D72" s="134"/>
      <c r="E72" s="66"/>
      <c r="F72" s="2"/>
      <c r="G72" s="2"/>
      <c r="H72" s="2"/>
      <c r="I72" s="2"/>
      <c r="J72" s="66"/>
      <c r="K72" s="2"/>
      <c r="L72" s="2"/>
      <c r="M72" s="2"/>
      <c r="N72" s="2"/>
      <c r="O72" s="2"/>
      <c r="P72" s="2"/>
      <c r="Q72" s="2"/>
    </row>
    <row r="73" spans="1:17" ht="15.75" customHeight="1" x14ac:dyDescent="0.25">
      <c r="A73" s="2"/>
      <c r="B73" s="2"/>
      <c r="C73" s="2"/>
      <c r="D73" s="2"/>
      <c r="E73" s="2"/>
      <c r="F73" s="2"/>
      <c r="G73" s="2"/>
      <c r="H73" s="2"/>
      <c r="I73" s="2"/>
      <c r="J73" s="2"/>
      <c r="K73" s="2"/>
      <c r="L73" s="2"/>
      <c r="M73" s="2"/>
      <c r="N73" s="2"/>
      <c r="O73" s="2"/>
      <c r="P73" s="2"/>
      <c r="Q73" s="2"/>
    </row>
    <row r="74" spans="1:17" ht="15.75" customHeight="1" x14ac:dyDescent="0.25">
      <c r="A74" s="2"/>
      <c r="B74" s="2"/>
      <c r="C74" s="2"/>
      <c r="D74" s="2"/>
      <c r="E74" s="33"/>
      <c r="F74" s="2"/>
      <c r="G74" s="2"/>
      <c r="H74" s="2"/>
      <c r="I74" s="2"/>
      <c r="J74" s="2"/>
      <c r="K74" s="16"/>
      <c r="L74" s="16"/>
      <c r="M74" s="2"/>
      <c r="N74" s="2"/>
      <c r="O74" s="2"/>
      <c r="P74" s="2"/>
      <c r="Q74" s="2"/>
    </row>
    <row r="75" spans="1:17" ht="15.75" customHeight="1" x14ac:dyDescent="0.25">
      <c r="A75" s="2"/>
      <c r="B75" s="2"/>
      <c r="C75" s="2"/>
      <c r="D75" s="2"/>
      <c r="E75" s="2"/>
      <c r="F75" s="2"/>
      <c r="G75" s="2"/>
      <c r="H75" s="2"/>
      <c r="I75" s="2"/>
      <c r="J75" s="2"/>
      <c r="K75" s="16"/>
      <c r="L75" s="16"/>
      <c r="M75" s="2"/>
      <c r="N75" s="2"/>
      <c r="O75" s="2"/>
      <c r="P75" s="2"/>
      <c r="Q75" s="2"/>
    </row>
    <row r="76" spans="1:17" ht="15.75" customHeight="1" x14ac:dyDescent="0.25">
      <c r="A76" s="2"/>
      <c r="B76" s="2"/>
      <c r="C76" s="2"/>
      <c r="D76" s="2"/>
      <c r="E76" s="2"/>
      <c r="F76" s="2"/>
      <c r="G76" s="2"/>
      <c r="H76" s="2"/>
      <c r="I76" s="2"/>
      <c r="J76" s="2"/>
      <c r="K76" s="16"/>
      <c r="L76" s="16"/>
      <c r="M76" s="2"/>
      <c r="N76" s="2"/>
      <c r="O76" s="2"/>
      <c r="P76" s="2"/>
      <c r="Q76" s="2"/>
    </row>
    <row r="77" spans="1:17" ht="15.75" customHeight="1" x14ac:dyDescent="0.25">
      <c r="A77" s="2"/>
      <c r="B77" s="2"/>
      <c r="C77" s="2"/>
      <c r="D77" s="2"/>
      <c r="E77" s="2"/>
      <c r="F77" s="2"/>
      <c r="G77" s="2"/>
      <c r="H77" s="2"/>
      <c r="I77" s="2"/>
      <c r="J77" s="2"/>
      <c r="K77" s="2"/>
      <c r="L77" s="2"/>
      <c r="M77" s="2"/>
      <c r="N77" s="2"/>
      <c r="O77" s="2"/>
      <c r="P77" s="2"/>
      <c r="Q77" s="2"/>
    </row>
    <row r="78" spans="1:17" ht="15.75" customHeight="1" x14ac:dyDescent="0.25">
      <c r="A78" s="2"/>
      <c r="B78" s="2"/>
      <c r="C78" s="2"/>
      <c r="D78" s="2"/>
      <c r="E78" s="2"/>
      <c r="F78" s="2"/>
      <c r="G78" s="2"/>
      <c r="H78" s="2"/>
      <c r="I78" s="2"/>
      <c r="J78" s="2"/>
      <c r="K78" s="2"/>
      <c r="L78" s="2"/>
      <c r="M78" s="2"/>
      <c r="N78" s="2"/>
      <c r="O78" s="2"/>
      <c r="P78" s="2"/>
      <c r="Q78" s="2"/>
    </row>
    <row r="79" spans="1:17" ht="15.75" customHeight="1" x14ac:dyDescent="0.25">
      <c r="A79" s="2"/>
      <c r="B79" s="2"/>
      <c r="C79" s="2"/>
      <c r="D79" s="2"/>
      <c r="E79" s="2"/>
      <c r="F79" s="2"/>
      <c r="G79" s="2"/>
      <c r="H79" s="2"/>
      <c r="I79" s="2"/>
      <c r="J79" s="2"/>
      <c r="K79" s="2"/>
      <c r="L79" s="2"/>
      <c r="M79" s="2"/>
      <c r="N79" s="2"/>
      <c r="O79" s="2"/>
      <c r="P79" s="2"/>
      <c r="Q79" s="2"/>
    </row>
    <row r="80" spans="1:17" ht="15.75" customHeight="1" x14ac:dyDescent="0.25">
      <c r="A80" s="2"/>
      <c r="B80" s="2"/>
      <c r="C80" s="2"/>
      <c r="D80" s="2"/>
      <c r="E80" s="2"/>
      <c r="F80" s="2"/>
      <c r="G80" s="2"/>
      <c r="H80" s="2"/>
      <c r="I80" s="2"/>
      <c r="J80" s="2"/>
      <c r="K80" s="23" t="s">
        <v>126</v>
      </c>
      <c r="L80" s="23" t="s">
        <v>127</v>
      </c>
      <c r="M80" s="23" t="s">
        <v>128</v>
      </c>
      <c r="N80" s="23" t="s">
        <v>129</v>
      </c>
      <c r="O80" s="2"/>
      <c r="P80" s="2"/>
      <c r="Q80" s="2"/>
    </row>
    <row r="81" spans="1:17" ht="15.75" customHeight="1" x14ac:dyDescent="0.25">
      <c r="A81" s="2"/>
      <c r="B81" s="2"/>
      <c r="C81" s="2"/>
      <c r="D81" s="2"/>
      <c r="E81" s="2"/>
      <c r="F81" s="2"/>
      <c r="G81" s="2"/>
      <c r="H81" s="2"/>
      <c r="I81" s="2"/>
      <c r="J81" s="2"/>
      <c r="K81" s="29">
        <v>0</v>
      </c>
      <c r="L81" s="29">
        <v>0.50329999999999997</v>
      </c>
      <c r="M81" s="32">
        <f>K81+L81</f>
        <v>0.50329999999999997</v>
      </c>
      <c r="N81" s="32">
        <f>M81-M63</f>
        <v>-3.1030000000000113E-2</v>
      </c>
      <c r="O81" s="2"/>
      <c r="P81" s="2"/>
      <c r="Q81" s="2"/>
    </row>
    <row r="82" spans="1:17" ht="15.75" customHeight="1" x14ac:dyDescent="0.25">
      <c r="A82" s="2"/>
      <c r="B82" s="2"/>
      <c r="C82" s="2"/>
      <c r="D82" s="2"/>
      <c r="E82" s="2"/>
      <c r="F82" s="2"/>
      <c r="G82" s="2"/>
      <c r="H82" s="2"/>
      <c r="I82" s="2"/>
      <c r="J82" s="2"/>
      <c r="K82" s="35">
        <v>0</v>
      </c>
      <c r="L82" s="35">
        <f>L81-N81</f>
        <v>0.53433000000000008</v>
      </c>
      <c r="M82" s="32">
        <f>K82+L82</f>
        <v>0.53433000000000008</v>
      </c>
      <c r="N82" s="32">
        <f>N81/2</f>
        <v>-1.5515000000000057E-2</v>
      </c>
      <c r="O82" s="2"/>
      <c r="P82" s="2"/>
      <c r="Q82" s="2"/>
    </row>
    <row r="83" spans="1:17" ht="15.75" customHeight="1" x14ac:dyDescent="0.25">
      <c r="A83" s="2"/>
      <c r="B83" s="2"/>
      <c r="C83" s="2"/>
      <c r="D83" s="2"/>
      <c r="E83" s="2"/>
      <c r="F83" s="2"/>
      <c r="G83" s="2"/>
      <c r="H83" s="2"/>
      <c r="I83" s="2"/>
      <c r="J83" s="2"/>
      <c r="K83" s="2"/>
      <c r="L83" s="2"/>
      <c r="M83" s="2"/>
      <c r="N83" s="2"/>
      <c r="O83" s="2"/>
      <c r="P83" s="2"/>
      <c r="Q83" s="2"/>
    </row>
    <row r="84" spans="1:17" ht="15.75" customHeight="1" x14ac:dyDescent="0.25">
      <c r="A84" s="2"/>
      <c r="B84" s="2"/>
      <c r="C84" s="2"/>
      <c r="D84" s="2"/>
      <c r="E84" s="2"/>
      <c r="F84" s="2"/>
      <c r="G84" s="2"/>
      <c r="H84" s="2"/>
      <c r="I84" s="2"/>
      <c r="J84" s="2"/>
      <c r="K84" s="2"/>
      <c r="L84" s="2"/>
      <c r="M84" s="2"/>
      <c r="N84" s="2"/>
      <c r="O84" s="2"/>
      <c r="P84" s="2"/>
      <c r="Q84" s="2"/>
    </row>
    <row r="85" spans="1:17" ht="15.75" customHeight="1" x14ac:dyDescent="0.25">
      <c r="A85" s="2"/>
      <c r="B85" s="2"/>
      <c r="C85" s="2"/>
      <c r="D85" s="2"/>
      <c r="E85" s="2"/>
      <c r="F85" s="2"/>
      <c r="G85" s="2"/>
      <c r="H85" s="2"/>
      <c r="I85" s="2"/>
      <c r="J85" s="2"/>
      <c r="K85" s="2"/>
      <c r="L85" s="2"/>
      <c r="M85" s="2"/>
      <c r="N85" s="2"/>
      <c r="O85" s="2"/>
      <c r="P85" s="2"/>
      <c r="Q85" s="2"/>
    </row>
    <row r="86" spans="1:17" ht="15.75" customHeight="1" x14ac:dyDescent="0.25">
      <c r="A86" s="2"/>
      <c r="B86" s="2"/>
      <c r="C86" s="2"/>
      <c r="D86" s="2"/>
      <c r="E86" s="2"/>
      <c r="F86" s="2"/>
      <c r="G86" s="2"/>
      <c r="H86" s="2"/>
      <c r="I86" s="2"/>
      <c r="J86" s="2"/>
      <c r="K86" s="2"/>
      <c r="L86" s="2"/>
      <c r="M86" s="2"/>
      <c r="N86" s="2"/>
      <c r="O86" s="2"/>
      <c r="P86" s="2"/>
      <c r="Q86" s="2"/>
    </row>
    <row r="87" spans="1:17" ht="15.75" customHeight="1" x14ac:dyDescent="0.25">
      <c r="A87" s="2"/>
      <c r="B87" s="2"/>
      <c r="C87" s="2"/>
      <c r="D87" s="2"/>
      <c r="E87" s="2"/>
      <c r="F87" s="2"/>
      <c r="G87" s="2"/>
      <c r="H87" s="2"/>
      <c r="I87" s="2"/>
      <c r="J87" s="2"/>
      <c r="K87" s="2"/>
      <c r="L87" s="2"/>
      <c r="M87" s="2"/>
      <c r="N87" s="2"/>
      <c r="O87" s="2"/>
      <c r="P87" s="2"/>
      <c r="Q87" s="2"/>
    </row>
    <row r="88" spans="1:17" ht="15.75" customHeight="1" x14ac:dyDescent="0.25">
      <c r="A88" s="2"/>
      <c r="B88" s="2"/>
      <c r="C88" s="2"/>
      <c r="D88" s="2"/>
      <c r="E88" s="2"/>
      <c r="F88" s="2"/>
      <c r="G88" s="2"/>
      <c r="H88" s="2"/>
      <c r="I88" s="2"/>
      <c r="J88" s="2"/>
      <c r="K88" s="2"/>
      <c r="L88" s="2"/>
      <c r="M88" s="2"/>
      <c r="N88" s="2"/>
      <c r="O88" s="2"/>
      <c r="P88" s="2"/>
      <c r="Q88" s="2"/>
    </row>
    <row r="89" spans="1:17" ht="15.75" customHeight="1" x14ac:dyDescent="0.25">
      <c r="A89" s="2"/>
      <c r="B89" s="2"/>
      <c r="C89" s="2"/>
      <c r="D89" s="2"/>
      <c r="E89" s="2"/>
      <c r="F89" s="2"/>
      <c r="G89" s="2"/>
      <c r="H89" s="2"/>
      <c r="I89" s="2"/>
      <c r="J89" s="2"/>
      <c r="K89" s="2"/>
      <c r="L89" s="2"/>
      <c r="M89" s="2"/>
      <c r="N89" s="2"/>
      <c r="O89" s="2"/>
      <c r="P89" s="2"/>
      <c r="Q89" s="2"/>
    </row>
    <row r="90" spans="1:17" ht="15.75" customHeight="1" x14ac:dyDescent="0.25">
      <c r="A90" s="2"/>
      <c r="B90" s="2"/>
      <c r="C90" s="2"/>
      <c r="D90" s="2"/>
      <c r="E90" s="2"/>
      <c r="F90" s="2"/>
      <c r="G90" s="2"/>
      <c r="H90" s="2"/>
      <c r="I90" s="2"/>
      <c r="J90" s="2"/>
      <c r="K90" s="2"/>
      <c r="L90" s="2"/>
      <c r="M90" s="2"/>
      <c r="N90" s="2"/>
      <c r="O90" s="2"/>
      <c r="P90" s="2"/>
      <c r="Q90" s="2"/>
    </row>
    <row r="91" spans="1:17" ht="15.75" customHeight="1" x14ac:dyDescent="0.25">
      <c r="A91" s="2"/>
      <c r="B91" s="2"/>
      <c r="C91" s="2"/>
      <c r="D91" s="2"/>
      <c r="E91" s="2"/>
      <c r="F91" s="2"/>
      <c r="G91" s="2"/>
      <c r="H91" s="2"/>
      <c r="I91" s="2"/>
      <c r="J91" s="2"/>
      <c r="K91" s="2"/>
      <c r="L91" s="2"/>
      <c r="M91" s="2"/>
      <c r="N91" s="2"/>
      <c r="O91" s="2"/>
      <c r="P91" s="2"/>
      <c r="Q91" s="2"/>
    </row>
    <row r="92" spans="1:17" ht="15.75" customHeight="1" x14ac:dyDescent="0.25">
      <c r="A92" s="2"/>
      <c r="B92" s="2"/>
      <c r="C92" s="2"/>
      <c r="D92" s="2"/>
      <c r="E92" s="2"/>
      <c r="F92" s="2"/>
      <c r="G92" s="2"/>
      <c r="H92" s="2"/>
      <c r="I92" s="2"/>
      <c r="J92" s="2"/>
      <c r="K92" s="2"/>
      <c r="L92" s="2"/>
      <c r="M92" s="2"/>
      <c r="N92" s="2"/>
      <c r="O92" s="2"/>
      <c r="P92" s="2"/>
      <c r="Q92" s="2"/>
    </row>
    <row r="93" spans="1:17" ht="15.75" customHeight="1" x14ac:dyDescent="0.25">
      <c r="A93" s="2"/>
      <c r="B93" s="2"/>
      <c r="C93" s="2"/>
      <c r="D93" s="2"/>
      <c r="E93" s="2"/>
      <c r="F93" s="2"/>
      <c r="G93" s="2"/>
      <c r="H93" s="2"/>
      <c r="I93" s="2"/>
      <c r="J93" s="2"/>
      <c r="K93" s="2"/>
      <c r="L93" s="2"/>
      <c r="M93" s="2"/>
      <c r="N93" s="2"/>
      <c r="O93" s="2"/>
      <c r="P93" s="2"/>
      <c r="Q93" s="2"/>
    </row>
    <row r="94" spans="1:17" ht="15.75" customHeight="1" x14ac:dyDescent="0.25">
      <c r="A94" s="2"/>
      <c r="B94" s="2"/>
      <c r="C94" s="2"/>
      <c r="D94" s="2"/>
      <c r="E94" s="2"/>
      <c r="F94" s="2"/>
      <c r="G94" s="2"/>
      <c r="H94" s="2"/>
      <c r="I94" s="2"/>
      <c r="J94" s="2"/>
      <c r="K94" s="2"/>
      <c r="L94" s="2"/>
      <c r="M94" s="2"/>
      <c r="N94" s="2"/>
      <c r="O94" s="2"/>
      <c r="P94" s="2"/>
      <c r="Q94" s="2"/>
    </row>
    <row r="95" spans="1:17" ht="15.75" customHeight="1" x14ac:dyDescent="0.25">
      <c r="A95" s="2"/>
      <c r="B95" s="2"/>
      <c r="C95" s="2"/>
      <c r="D95" s="2"/>
      <c r="E95" s="2"/>
      <c r="F95" s="2"/>
      <c r="G95" s="2"/>
      <c r="H95" s="2"/>
      <c r="I95" s="2"/>
      <c r="J95" s="2"/>
      <c r="K95" s="2"/>
      <c r="L95" s="2"/>
      <c r="M95" s="2"/>
      <c r="N95" s="2"/>
      <c r="O95" s="2"/>
      <c r="P95" s="2"/>
      <c r="Q95" s="2"/>
    </row>
    <row r="96" spans="1:17" ht="15.75" customHeight="1" x14ac:dyDescent="0.25">
      <c r="A96" s="2"/>
      <c r="B96" s="2"/>
      <c r="C96" s="2"/>
      <c r="D96" s="2"/>
      <c r="E96" s="2"/>
      <c r="F96" s="2"/>
      <c r="G96" s="2"/>
      <c r="H96" s="2"/>
      <c r="I96" s="2"/>
      <c r="J96" s="2"/>
      <c r="K96" s="2"/>
      <c r="L96" s="2"/>
      <c r="M96" s="2"/>
      <c r="N96" s="2"/>
      <c r="O96" s="2"/>
      <c r="P96" s="2"/>
      <c r="Q96" s="2"/>
    </row>
    <row r="97" spans="1:17" ht="15.75" customHeight="1" x14ac:dyDescent="0.25">
      <c r="A97" s="2"/>
      <c r="B97" s="2"/>
      <c r="C97" s="2"/>
      <c r="D97" s="2"/>
      <c r="E97" s="2"/>
      <c r="F97" s="2"/>
      <c r="G97" s="2"/>
      <c r="H97" s="2"/>
      <c r="I97" s="2"/>
      <c r="J97" s="2"/>
      <c r="K97" s="2"/>
      <c r="L97" s="2"/>
      <c r="M97" s="2"/>
      <c r="N97" s="2"/>
      <c r="O97" s="2"/>
      <c r="P97" s="2"/>
      <c r="Q97" s="2"/>
    </row>
    <row r="98" spans="1:17" ht="15.75" customHeight="1" x14ac:dyDescent="0.25">
      <c r="A98" s="2"/>
      <c r="B98" s="2"/>
      <c r="C98" s="2"/>
      <c r="D98" s="2"/>
      <c r="E98" s="2"/>
      <c r="F98" s="2"/>
      <c r="G98" s="2"/>
      <c r="H98" s="2"/>
      <c r="I98" s="2"/>
      <c r="J98" s="2"/>
      <c r="K98" s="2"/>
      <c r="L98" s="2"/>
      <c r="M98" s="2"/>
      <c r="N98" s="2"/>
      <c r="O98" s="2"/>
      <c r="P98" s="2"/>
      <c r="Q98" s="2"/>
    </row>
    <row r="99" spans="1:17" ht="15.75" customHeight="1" x14ac:dyDescent="0.25">
      <c r="A99" s="2"/>
      <c r="B99" s="2"/>
      <c r="C99" s="2"/>
      <c r="D99" s="2"/>
      <c r="E99" s="2"/>
      <c r="F99" s="2"/>
      <c r="G99" s="2"/>
      <c r="H99" s="2"/>
      <c r="I99" s="2"/>
      <c r="J99" s="2"/>
      <c r="K99" s="2"/>
      <c r="L99" s="2"/>
      <c r="M99" s="2"/>
      <c r="N99" s="2"/>
      <c r="O99" s="2"/>
      <c r="P99" s="2"/>
      <c r="Q99" s="2"/>
    </row>
    <row r="100" spans="1:17" ht="15.75" customHeight="1" x14ac:dyDescent="0.25">
      <c r="A100" s="2"/>
      <c r="B100" s="2"/>
      <c r="C100" s="2"/>
      <c r="D100" s="2"/>
      <c r="E100" s="2"/>
      <c r="F100" s="2"/>
      <c r="G100" s="2"/>
      <c r="H100" s="2"/>
      <c r="I100" s="2"/>
      <c r="J100" s="2"/>
      <c r="K100" s="2"/>
      <c r="L100" s="2"/>
      <c r="M100" s="2"/>
      <c r="N100" s="2"/>
      <c r="O100" s="2"/>
      <c r="P100" s="2"/>
      <c r="Q100" s="2"/>
    </row>
    <row r="101" spans="1:17" ht="15.75" customHeight="1" x14ac:dyDescent="0.25">
      <c r="A101" s="2"/>
      <c r="B101" s="2"/>
      <c r="C101" s="2"/>
      <c r="D101" s="2"/>
      <c r="E101" s="2"/>
      <c r="F101" s="2"/>
      <c r="G101" s="2"/>
      <c r="H101" s="2"/>
      <c r="I101" s="2"/>
      <c r="J101" s="2"/>
      <c r="K101" s="2"/>
      <c r="L101" s="2"/>
      <c r="M101" s="2"/>
      <c r="N101" s="2"/>
      <c r="O101" s="2"/>
      <c r="P101" s="2"/>
      <c r="Q101" s="2"/>
    </row>
  </sheetData>
  <mergeCells count="37">
    <mergeCell ref="L11:L12"/>
    <mergeCell ref="M11:N11"/>
    <mergeCell ref="A1:J1"/>
    <mergeCell ref="A2:J2"/>
    <mergeCell ref="A3:J3"/>
    <mergeCell ref="A4:J4"/>
    <mergeCell ref="A5:B5"/>
    <mergeCell ref="C5:J5"/>
    <mergeCell ref="A6:B6"/>
    <mergeCell ref="C6:J6"/>
    <mergeCell ref="A7:B7"/>
    <mergeCell ref="C7:J7"/>
    <mergeCell ref="A8:B8"/>
    <mergeCell ref="C8:J8"/>
    <mergeCell ref="A9:B9"/>
    <mergeCell ref="C9:J9"/>
    <mergeCell ref="A10:B10"/>
    <mergeCell ref="C10:J10"/>
    <mergeCell ref="A11:A12"/>
    <mergeCell ref="B11:B12"/>
    <mergeCell ref="C11:C12"/>
    <mergeCell ref="D11:D12"/>
    <mergeCell ref="E11:E12"/>
    <mergeCell ref="F11:F12"/>
    <mergeCell ref="G11:G12"/>
    <mergeCell ref="H11:H12"/>
    <mergeCell ref="I11:I12"/>
    <mergeCell ref="J11:J12"/>
    <mergeCell ref="A61:D61"/>
    <mergeCell ref="E61:J61"/>
    <mergeCell ref="A72:D72"/>
    <mergeCell ref="A62:G62"/>
    <mergeCell ref="A63:D64"/>
    <mergeCell ref="E63:G63"/>
    <mergeCell ref="E64:G64"/>
    <mergeCell ref="A66:J66"/>
    <mergeCell ref="H67:J67"/>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1"/>
  <sheetViews>
    <sheetView workbookViewId="0">
      <selection activeCell="M16" sqref="M16"/>
    </sheetView>
  </sheetViews>
  <sheetFormatPr defaultColWidth="14.42578125" defaultRowHeight="15" x14ac:dyDescent="0.25"/>
  <cols>
    <col min="1" max="1" width="10.5703125" style="69" customWidth="1"/>
    <col min="2" max="2" width="18.5703125" style="69" customWidth="1"/>
    <col min="3" max="4" width="12.7109375" style="69" customWidth="1"/>
    <col min="5" max="5" width="14.7109375" style="69" customWidth="1"/>
    <col min="6" max="6" width="12.42578125" style="69" customWidth="1"/>
    <col min="7" max="7" width="15.140625" style="69" customWidth="1"/>
    <col min="8" max="9" width="12.7109375" style="69" customWidth="1"/>
    <col min="10" max="10" width="15" style="69" customWidth="1"/>
    <col min="11" max="11" width="9.140625" style="69" customWidth="1"/>
    <col min="12" max="12" width="13" style="69" customWidth="1"/>
    <col min="13" max="13" width="12.7109375" style="69" customWidth="1"/>
    <col min="14" max="14" width="14.28515625" style="69" customWidth="1"/>
    <col min="15" max="15" width="7.85546875" style="69" customWidth="1"/>
    <col min="16" max="17" width="9.140625" style="69" customWidth="1"/>
    <col min="18" max="16384" width="14.42578125" style="69"/>
  </cols>
  <sheetData>
    <row r="1" spans="1:17" ht="24" x14ac:dyDescent="0.4">
      <c r="A1" s="108" t="s">
        <v>0</v>
      </c>
      <c r="B1" s="109"/>
      <c r="C1" s="109"/>
      <c r="D1" s="109"/>
      <c r="E1" s="109"/>
      <c r="F1" s="109"/>
      <c r="G1" s="109"/>
      <c r="H1" s="109"/>
      <c r="I1" s="109"/>
      <c r="J1" s="110"/>
      <c r="K1" s="1"/>
      <c r="L1" s="2"/>
      <c r="M1" s="2"/>
      <c r="N1" s="2"/>
      <c r="O1" s="3"/>
      <c r="P1" s="4" t="s">
        <v>1</v>
      </c>
      <c r="Q1" s="2"/>
    </row>
    <row r="2" spans="1:17" ht="18.75" x14ac:dyDescent="0.3">
      <c r="A2" s="111" t="s">
        <v>2</v>
      </c>
      <c r="B2" s="109"/>
      <c r="C2" s="109"/>
      <c r="D2" s="109"/>
      <c r="E2" s="109"/>
      <c r="F2" s="109"/>
      <c r="G2" s="109"/>
      <c r="H2" s="109"/>
      <c r="I2" s="109"/>
      <c r="J2" s="110"/>
      <c r="K2" s="2"/>
      <c r="L2" s="2"/>
      <c r="M2" s="2"/>
      <c r="N2" s="2"/>
      <c r="O2" s="5"/>
      <c r="P2" s="4" t="s">
        <v>3</v>
      </c>
      <c r="Q2" s="2"/>
    </row>
    <row r="3" spans="1:17" ht="18.75" customHeight="1" x14ac:dyDescent="0.25">
      <c r="A3" s="112" t="s">
        <v>196</v>
      </c>
      <c r="B3" s="113"/>
      <c r="C3" s="113"/>
      <c r="D3" s="113"/>
      <c r="E3" s="113"/>
      <c r="F3" s="113"/>
      <c r="G3" s="113"/>
      <c r="H3" s="113"/>
      <c r="I3" s="113"/>
      <c r="J3" s="114"/>
      <c r="K3" s="6"/>
      <c r="L3" s="6"/>
      <c r="N3" s="6"/>
      <c r="O3" s="6"/>
      <c r="P3" s="6"/>
      <c r="Q3" s="6"/>
    </row>
    <row r="4" spans="1:17" ht="24" x14ac:dyDescent="0.4">
      <c r="A4" s="108" t="s">
        <v>4</v>
      </c>
      <c r="B4" s="109"/>
      <c r="C4" s="109"/>
      <c r="D4" s="109"/>
      <c r="E4" s="109"/>
      <c r="F4" s="109"/>
      <c r="G4" s="109"/>
      <c r="H4" s="109"/>
      <c r="I4" s="109"/>
      <c r="J4" s="110"/>
      <c r="K4" s="2"/>
      <c r="L4" s="2"/>
      <c r="M4" s="6"/>
      <c r="N4" s="2"/>
      <c r="O4" s="2"/>
      <c r="P4" s="2"/>
      <c r="Q4" s="2"/>
    </row>
    <row r="5" spans="1:17" x14ac:dyDescent="0.25">
      <c r="A5" s="115" t="s">
        <v>5</v>
      </c>
      <c r="B5" s="110"/>
      <c r="C5" s="116" t="s">
        <v>6</v>
      </c>
      <c r="D5" s="109"/>
      <c r="E5" s="109"/>
      <c r="F5" s="109"/>
      <c r="G5" s="109"/>
      <c r="H5" s="109"/>
      <c r="I5" s="109"/>
      <c r="J5" s="110"/>
      <c r="K5" s="2"/>
      <c r="L5" s="2"/>
      <c r="M5" s="2"/>
      <c r="N5" s="2"/>
      <c r="O5" s="2"/>
      <c r="P5" s="2"/>
      <c r="Q5" s="2"/>
    </row>
    <row r="6" spans="1:17" ht="45" customHeight="1" x14ac:dyDescent="0.25">
      <c r="A6" s="117" t="s">
        <v>7</v>
      </c>
      <c r="B6" s="110"/>
      <c r="C6" s="118" t="s">
        <v>8</v>
      </c>
      <c r="D6" s="109"/>
      <c r="E6" s="109"/>
      <c r="F6" s="109"/>
      <c r="G6" s="109"/>
      <c r="H6" s="109"/>
      <c r="I6" s="109"/>
      <c r="J6" s="110"/>
      <c r="K6" s="2"/>
      <c r="L6" s="2"/>
      <c r="M6" s="2"/>
      <c r="N6" s="2"/>
      <c r="O6" s="2"/>
      <c r="P6" s="2"/>
      <c r="Q6" s="2"/>
    </row>
    <row r="7" spans="1:17" x14ac:dyDescent="0.25">
      <c r="A7" s="117" t="s">
        <v>9</v>
      </c>
      <c r="B7" s="110"/>
      <c r="C7" s="119" t="s">
        <v>10</v>
      </c>
      <c r="D7" s="109"/>
      <c r="E7" s="109"/>
      <c r="F7" s="109"/>
      <c r="G7" s="109"/>
      <c r="H7" s="109"/>
      <c r="I7" s="109"/>
      <c r="J7" s="110"/>
      <c r="K7" s="2"/>
      <c r="L7" s="2"/>
      <c r="M7" s="2"/>
      <c r="N7" s="2"/>
      <c r="O7" s="2"/>
      <c r="P7" s="2"/>
      <c r="Q7" s="2"/>
    </row>
    <row r="8" spans="1:17" x14ac:dyDescent="0.25">
      <c r="A8" s="117" t="s">
        <v>11</v>
      </c>
      <c r="B8" s="110"/>
      <c r="C8" s="119" t="s">
        <v>12</v>
      </c>
      <c r="D8" s="109"/>
      <c r="E8" s="109"/>
      <c r="F8" s="109"/>
      <c r="G8" s="109"/>
      <c r="H8" s="109"/>
      <c r="I8" s="109"/>
      <c r="J8" s="110"/>
      <c r="K8" s="2"/>
      <c r="L8" s="2"/>
      <c r="M8" s="2"/>
      <c r="N8" s="2"/>
      <c r="O8" s="2"/>
      <c r="P8" s="2"/>
      <c r="Q8" s="2"/>
    </row>
    <row r="9" spans="1:17" x14ac:dyDescent="0.25">
      <c r="A9" s="120" t="s">
        <v>13</v>
      </c>
      <c r="B9" s="110"/>
      <c r="C9" s="121" t="s">
        <v>200</v>
      </c>
      <c r="D9" s="122"/>
      <c r="E9" s="122"/>
      <c r="F9" s="122"/>
      <c r="G9" s="122"/>
      <c r="H9" s="122"/>
      <c r="I9" s="122"/>
      <c r="J9" s="123"/>
      <c r="K9" s="6"/>
      <c r="L9" s="6"/>
      <c r="M9" s="6"/>
      <c r="N9" s="6"/>
      <c r="O9" s="6"/>
      <c r="P9" s="6"/>
      <c r="Q9" s="6"/>
    </row>
    <row r="10" spans="1:17" x14ac:dyDescent="0.25">
      <c r="A10" s="117" t="s">
        <v>14</v>
      </c>
      <c r="B10" s="110"/>
      <c r="C10" s="121"/>
      <c r="D10" s="122"/>
      <c r="E10" s="122"/>
      <c r="F10" s="122"/>
      <c r="G10" s="122"/>
      <c r="H10" s="122"/>
      <c r="I10" s="122"/>
      <c r="J10" s="123"/>
      <c r="K10" s="2"/>
      <c r="L10" s="2"/>
      <c r="M10" s="2"/>
      <c r="N10" s="2"/>
      <c r="O10" s="2"/>
      <c r="P10" s="2"/>
      <c r="Q10" s="2"/>
    </row>
    <row r="11" spans="1:17" ht="33" customHeight="1" x14ac:dyDescent="0.25">
      <c r="A11" s="124" t="s">
        <v>15</v>
      </c>
      <c r="B11" s="124" t="s">
        <v>16</v>
      </c>
      <c r="C11" s="126" t="s">
        <v>17</v>
      </c>
      <c r="D11" s="126" t="s">
        <v>18</v>
      </c>
      <c r="E11" s="124" t="s">
        <v>19</v>
      </c>
      <c r="F11" s="124" t="s">
        <v>15</v>
      </c>
      <c r="G11" s="124" t="s">
        <v>16</v>
      </c>
      <c r="H11" s="126" t="s">
        <v>17</v>
      </c>
      <c r="I11" s="126" t="s">
        <v>18</v>
      </c>
      <c r="J11" s="124" t="s">
        <v>19</v>
      </c>
      <c r="K11" s="2"/>
      <c r="L11" s="175" t="s">
        <v>16</v>
      </c>
      <c r="M11" s="176" t="s">
        <v>293</v>
      </c>
      <c r="N11" s="176"/>
      <c r="O11" s="2"/>
      <c r="P11" s="2"/>
      <c r="Q11" s="2"/>
    </row>
    <row r="12" spans="1:17" ht="13.5" customHeight="1" x14ac:dyDescent="0.25">
      <c r="A12" s="125"/>
      <c r="B12" s="125"/>
      <c r="C12" s="125"/>
      <c r="D12" s="125"/>
      <c r="E12" s="125"/>
      <c r="F12" s="125"/>
      <c r="G12" s="125"/>
      <c r="H12" s="125"/>
      <c r="I12" s="125"/>
      <c r="J12" s="125"/>
      <c r="K12" s="2"/>
      <c r="L12" s="175"/>
      <c r="M12" s="7" t="s">
        <v>17</v>
      </c>
      <c r="N12" s="2" t="s">
        <v>18</v>
      </c>
      <c r="O12" s="2"/>
      <c r="P12" s="2"/>
      <c r="Q12" s="2"/>
    </row>
    <row r="13" spans="1:17" x14ac:dyDescent="0.25">
      <c r="A13" s="8">
        <v>1</v>
      </c>
      <c r="B13" s="9" t="s">
        <v>20</v>
      </c>
      <c r="C13" s="38">
        <v>0</v>
      </c>
      <c r="D13" s="10">
        <v>210</v>
      </c>
      <c r="E13" s="11">
        <f t="shared" ref="E13:E60" si="0">SUM(C13,D13)</f>
        <v>210</v>
      </c>
      <c r="F13" s="8">
        <v>49</v>
      </c>
      <c r="G13" s="12" t="s">
        <v>21</v>
      </c>
      <c r="H13" s="38">
        <v>0</v>
      </c>
      <c r="I13" s="10">
        <v>210</v>
      </c>
      <c r="J13" s="8">
        <f t="shared" ref="J13:J60" si="1">SUM(H13,I13)</f>
        <v>210</v>
      </c>
      <c r="K13" s="2"/>
      <c r="L13" s="2"/>
      <c r="M13" s="7"/>
      <c r="N13" s="7"/>
      <c r="O13" s="2"/>
      <c r="P13" s="2"/>
      <c r="Q13" s="2"/>
    </row>
    <row r="14" spans="1:17" x14ac:dyDescent="0.25">
      <c r="A14" s="8">
        <f t="shared" ref="A14:A36" si="2">A13+1</f>
        <v>2</v>
      </c>
      <c r="B14" s="9" t="s">
        <v>22</v>
      </c>
      <c r="C14" s="38">
        <v>0</v>
      </c>
      <c r="D14" s="10">
        <v>210</v>
      </c>
      <c r="E14" s="11">
        <f t="shared" si="0"/>
        <v>210</v>
      </c>
      <c r="F14" s="8">
        <f t="shared" ref="F14:F36" si="3">F13+1</f>
        <v>50</v>
      </c>
      <c r="G14" s="12" t="s">
        <v>23</v>
      </c>
      <c r="H14" s="38">
        <v>0</v>
      </c>
      <c r="I14" s="10">
        <v>210</v>
      </c>
      <c r="J14" s="8">
        <f t="shared" si="1"/>
        <v>210</v>
      </c>
      <c r="K14" s="2"/>
      <c r="L14" s="2" t="s">
        <v>20</v>
      </c>
      <c r="M14" s="7">
        <f>AVERAGE(C13:C16)</f>
        <v>0</v>
      </c>
      <c r="N14" s="7">
        <f>AVERAGE(D13:D16)</f>
        <v>210</v>
      </c>
      <c r="O14" s="2"/>
      <c r="P14" s="2"/>
      <c r="Q14" s="2"/>
    </row>
    <row r="15" spans="1:17" x14ac:dyDescent="0.25">
      <c r="A15" s="8">
        <f t="shared" si="2"/>
        <v>3</v>
      </c>
      <c r="B15" s="9" t="s">
        <v>24</v>
      </c>
      <c r="C15" s="38">
        <v>0</v>
      </c>
      <c r="D15" s="10">
        <v>210</v>
      </c>
      <c r="E15" s="11">
        <f t="shared" si="0"/>
        <v>210</v>
      </c>
      <c r="F15" s="8">
        <f t="shared" si="3"/>
        <v>51</v>
      </c>
      <c r="G15" s="12" t="s">
        <v>25</v>
      </c>
      <c r="H15" s="38">
        <v>0</v>
      </c>
      <c r="I15" s="10">
        <v>210</v>
      </c>
      <c r="J15" s="8">
        <f t="shared" si="1"/>
        <v>210</v>
      </c>
      <c r="K15" s="2"/>
      <c r="L15" s="2" t="s">
        <v>28</v>
      </c>
      <c r="M15" s="7">
        <f>AVERAGE(C17:C20)</f>
        <v>0</v>
      </c>
      <c r="N15" s="7">
        <f>AVERAGE(D17:D20)</f>
        <v>210</v>
      </c>
      <c r="O15" s="2"/>
      <c r="P15" s="2"/>
      <c r="Q15" s="2"/>
    </row>
    <row r="16" spans="1:17" x14ac:dyDescent="0.25">
      <c r="A16" s="8">
        <f t="shared" si="2"/>
        <v>4</v>
      </c>
      <c r="B16" s="9" t="s">
        <v>26</v>
      </c>
      <c r="C16" s="38">
        <v>0</v>
      </c>
      <c r="D16" s="10">
        <v>210</v>
      </c>
      <c r="E16" s="11">
        <f t="shared" si="0"/>
        <v>210</v>
      </c>
      <c r="F16" s="8">
        <f t="shared" si="3"/>
        <v>52</v>
      </c>
      <c r="G16" s="12" t="s">
        <v>27</v>
      </c>
      <c r="H16" s="38">
        <v>0</v>
      </c>
      <c r="I16" s="10">
        <v>210</v>
      </c>
      <c r="J16" s="8">
        <f t="shared" si="1"/>
        <v>210</v>
      </c>
      <c r="K16" s="2"/>
      <c r="L16" s="2" t="s">
        <v>36</v>
      </c>
      <c r="M16" s="7">
        <f>AVERAGE(C21:C24)</f>
        <v>0</v>
      </c>
      <c r="N16" s="7">
        <f>AVERAGE(D21:D24)</f>
        <v>210</v>
      </c>
      <c r="O16" s="2"/>
      <c r="P16" s="2"/>
      <c r="Q16" s="2"/>
    </row>
    <row r="17" spans="1:17" x14ac:dyDescent="0.25">
      <c r="A17" s="8">
        <f t="shared" si="2"/>
        <v>5</v>
      </c>
      <c r="B17" s="9" t="s">
        <v>28</v>
      </c>
      <c r="C17" s="38">
        <v>0</v>
      </c>
      <c r="D17" s="10">
        <v>210</v>
      </c>
      <c r="E17" s="11">
        <f t="shared" si="0"/>
        <v>210</v>
      </c>
      <c r="F17" s="8">
        <f t="shared" si="3"/>
        <v>53</v>
      </c>
      <c r="G17" s="12" t="s">
        <v>29</v>
      </c>
      <c r="H17" s="38">
        <v>0</v>
      </c>
      <c r="I17" s="10">
        <v>210</v>
      </c>
      <c r="J17" s="8">
        <f t="shared" si="1"/>
        <v>210</v>
      </c>
      <c r="K17" s="2"/>
      <c r="L17" s="2" t="s">
        <v>44</v>
      </c>
      <c r="M17" s="7">
        <f>AVERAGE(C25:C28)</f>
        <v>0</v>
      </c>
      <c r="N17" s="7">
        <f>AVERAGE(D25:D28)</f>
        <v>210</v>
      </c>
      <c r="O17" s="2"/>
      <c r="P17" s="2"/>
      <c r="Q17" s="2"/>
    </row>
    <row r="18" spans="1:17" x14ac:dyDescent="0.25">
      <c r="A18" s="8">
        <f t="shared" si="2"/>
        <v>6</v>
      </c>
      <c r="B18" s="9" t="s">
        <v>30</v>
      </c>
      <c r="C18" s="38">
        <v>0</v>
      </c>
      <c r="D18" s="10">
        <v>210</v>
      </c>
      <c r="E18" s="11">
        <f t="shared" si="0"/>
        <v>210</v>
      </c>
      <c r="F18" s="8">
        <f t="shared" si="3"/>
        <v>54</v>
      </c>
      <c r="G18" s="12" t="s">
        <v>31</v>
      </c>
      <c r="H18" s="38">
        <v>0</v>
      </c>
      <c r="I18" s="10">
        <v>210</v>
      </c>
      <c r="J18" s="8">
        <f t="shared" si="1"/>
        <v>210</v>
      </c>
      <c r="K18" s="2"/>
      <c r="L18" s="2" t="s">
        <v>52</v>
      </c>
      <c r="M18" s="7">
        <f>AVERAGE(C29:C32)</f>
        <v>0</v>
      </c>
      <c r="N18" s="7">
        <f>AVERAGE(D29:D32)</f>
        <v>210</v>
      </c>
      <c r="O18" s="2"/>
      <c r="P18" s="2"/>
      <c r="Q18" s="2"/>
    </row>
    <row r="19" spans="1:17" x14ac:dyDescent="0.25">
      <c r="A19" s="8">
        <f t="shared" si="2"/>
        <v>7</v>
      </c>
      <c r="B19" s="9" t="s">
        <v>32</v>
      </c>
      <c r="C19" s="38">
        <v>0</v>
      </c>
      <c r="D19" s="10">
        <v>210</v>
      </c>
      <c r="E19" s="11">
        <f t="shared" si="0"/>
        <v>210</v>
      </c>
      <c r="F19" s="8">
        <f t="shared" si="3"/>
        <v>55</v>
      </c>
      <c r="G19" s="12" t="s">
        <v>33</v>
      </c>
      <c r="H19" s="38">
        <v>0</v>
      </c>
      <c r="I19" s="10">
        <v>210</v>
      </c>
      <c r="J19" s="8">
        <f t="shared" si="1"/>
        <v>210</v>
      </c>
      <c r="K19" s="2"/>
      <c r="L19" s="2" t="s">
        <v>60</v>
      </c>
      <c r="M19" s="7">
        <f>AVERAGE(C33:C36)</f>
        <v>0</v>
      </c>
      <c r="N19" s="7">
        <f>AVERAGE(D33:D36)</f>
        <v>210</v>
      </c>
      <c r="O19" s="2"/>
      <c r="P19" s="2"/>
      <c r="Q19" s="2"/>
    </row>
    <row r="20" spans="1:17" x14ac:dyDescent="0.25">
      <c r="A20" s="8">
        <f t="shared" si="2"/>
        <v>8</v>
      </c>
      <c r="B20" s="9" t="s">
        <v>34</v>
      </c>
      <c r="C20" s="38">
        <v>0</v>
      </c>
      <c r="D20" s="10">
        <v>210</v>
      </c>
      <c r="E20" s="11">
        <f t="shared" si="0"/>
        <v>210</v>
      </c>
      <c r="F20" s="8">
        <f t="shared" si="3"/>
        <v>56</v>
      </c>
      <c r="G20" s="12" t="s">
        <v>35</v>
      </c>
      <c r="H20" s="38">
        <v>0</v>
      </c>
      <c r="I20" s="10">
        <v>210</v>
      </c>
      <c r="J20" s="8">
        <f t="shared" si="1"/>
        <v>210</v>
      </c>
      <c r="K20" s="2"/>
      <c r="L20" s="2" t="s">
        <v>68</v>
      </c>
      <c r="M20" s="7">
        <f>AVERAGE(C37:C40)</f>
        <v>0</v>
      </c>
      <c r="N20" s="7">
        <f>AVERAGE(D37:D40)</f>
        <v>210</v>
      </c>
      <c r="O20" s="2"/>
      <c r="P20" s="2"/>
      <c r="Q20" s="2"/>
    </row>
    <row r="21" spans="1:17" ht="15.75" customHeight="1" x14ac:dyDescent="0.25">
      <c r="A21" s="8">
        <f t="shared" si="2"/>
        <v>9</v>
      </c>
      <c r="B21" s="9" t="s">
        <v>36</v>
      </c>
      <c r="C21" s="38">
        <v>0</v>
      </c>
      <c r="D21" s="10">
        <v>210</v>
      </c>
      <c r="E21" s="11">
        <f t="shared" si="0"/>
        <v>210</v>
      </c>
      <c r="F21" s="8">
        <f t="shared" si="3"/>
        <v>57</v>
      </c>
      <c r="G21" s="12" t="s">
        <v>37</v>
      </c>
      <c r="H21" s="38">
        <v>0</v>
      </c>
      <c r="I21" s="10">
        <v>210</v>
      </c>
      <c r="J21" s="8">
        <f t="shared" si="1"/>
        <v>210</v>
      </c>
      <c r="K21" s="2"/>
      <c r="L21" s="2" t="s">
        <v>76</v>
      </c>
      <c r="M21" s="7">
        <f>AVERAGE(C41:C44)</f>
        <v>0</v>
      </c>
      <c r="N21" s="7">
        <f>AVERAGE(D41:D44)</f>
        <v>210</v>
      </c>
      <c r="O21" s="2"/>
      <c r="P21" s="2"/>
      <c r="Q21" s="2"/>
    </row>
    <row r="22" spans="1:17" ht="15.75" customHeight="1" x14ac:dyDescent="0.25">
      <c r="A22" s="8">
        <f t="shared" si="2"/>
        <v>10</v>
      </c>
      <c r="B22" s="9" t="s">
        <v>38</v>
      </c>
      <c r="C22" s="38">
        <v>0</v>
      </c>
      <c r="D22" s="10">
        <v>210</v>
      </c>
      <c r="E22" s="11">
        <f t="shared" si="0"/>
        <v>210</v>
      </c>
      <c r="F22" s="8">
        <f t="shared" si="3"/>
        <v>58</v>
      </c>
      <c r="G22" s="12" t="s">
        <v>39</v>
      </c>
      <c r="H22" s="38">
        <v>0</v>
      </c>
      <c r="I22" s="10">
        <v>210</v>
      </c>
      <c r="J22" s="8">
        <f t="shared" si="1"/>
        <v>210</v>
      </c>
      <c r="K22" s="2"/>
      <c r="L22" s="2" t="s">
        <v>84</v>
      </c>
      <c r="M22" s="7">
        <f>AVERAGE(C45:C48)</f>
        <v>0</v>
      </c>
      <c r="N22" s="7">
        <f>AVERAGE(D45:D48)</f>
        <v>210</v>
      </c>
      <c r="O22" s="2"/>
      <c r="P22" s="2"/>
      <c r="Q22" s="2"/>
    </row>
    <row r="23" spans="1:17" ht="15.75" customHeight="1" x14ac:dyDescent="0.25">
      <c r="A23" s="8">
        <f t="shared" si="2"/>
        <v>11</v>
      </c>
      <c r="B23" s="9" t="s">
        <v>40</v>
      </c>
      <c r="C23" s="38">
        <v>0</v>
      </c>
      <c r="D23" s="10">
        <v>210</v>
      </c>
      <c r="E23" s="11">
        <f t="shared" si="0"/>
        <v>210</v>
      </c>
      <c r="F23" s="8">
        <f t="shared" si="3"/>
        <v>59</v>
      </c>
      <c r="G23" s="12" t="s">
        <v>41</v>
      </c>
      <c r="H23" s="38">
        <v>0</v>
      </c>
      <c r="I23" s="10">
        <v>210</v>
      </c>
      <c r="J23" s="8">
        <f t="shared" si="1"/>
        <v>210</v>
      </c>
      <c r="K23" s="2"/>
      <c r="L23" s="2" t="s">
        <v>92</v>
      </c>
      <c r="M23" s="7">
        <f>AVERAGE(C49:C52)</f>
        <v>0</v>
      </c>
      <c r="N23" s="7">
        <f>AVERAGE(D49:D52)</f>
        <v>210</v>
      </c>
      <c r="O23" s="2"/>
      <c r="P23" s="2"/>
      <c r="Q23" s="2"/>
    </row>
    <row r="24" spans="1:17" ht="15.75" customHeight="1" x14ac:dyDescent="0.25">
      <c r="A24" s="8">
        <f t="shared" si="2"/>
        <v>12</v>
      </c>
      <c r="B24" s="9" t="s">
        <v>42</v>
      </c>
      <c r="C24" s="38">
        <v>0</v>
      </c>
      <c r="D24" s="10">
        <v>210</v>
      </c>
      <c r="E24" s="11">
        <f t="shared" si="0"/>
        <v>210</v>
      </c>
      <c r="F24" s="8">
        <f t="shared" si="3"/>
        <v>60</v>
      </c>
      <c r="G24" s="12" t="s">
        <v>43</v>
      </c>
      <c r="H24" s="38">
        <v>0</v>
      </c>
      <c r="I24" s="10">
        <v>210</v>
      </c>
      <c r="J24" s="8">
        <f t="shared" si="1"/>
        <v>210</v>
      </c>
      <c r="K24" s="2"/>
      <c r="L24" s="13" t="s">
        <v>100</v>
      </c>
      <c r="M24" s="7">
        <f>AVERAGE(C53:C56)</f>
        <v>0</v>
      </c>
      <c r="N24" s="7">
        <f>AVERAGE(D53:D56)</f>
        <v>210</v>
      </c>
      <c r="O24" s="2"/>
      <c r="P24" s="2"/>
      <c r="Q24" s="2"/>
    </row>
    <row r="25" spans="1:17" ht="15.75" customHeight="1" x14ac:dyDescent="0.25">
      <c r="A25" s="8">
        <f t="shared" si="2"/>
        <v>13</v>
      </c>
      <c r="B25" s="9" t="s">
        <v>44</v>
      </c>
      <c r="C25" s="38">
        <v>0</v>
      </c>
      <c r="D25" s="10">
        <v>210</v>
      </c>
      <c r="E25" s="11">
        <f t="shared" si="0"/>
        <v>210</v>
      </c>
      <c r="F25" s="8">
        <f t="shared" si="3"/>
        <v>61</v>
      </c>
      <c r="G25" s="12" t="s">
        <v>45</v>
      </c>
      <c r="H25" s="38">
        <v>0</v>
      </c>
      <c r="I25" s="10">
        <v>210</v>
      </c>
      <c r="J25" s="8">
        <f t="shared" si="1"/>
        <v>210</v>
      </c>
      <c r="K25" s="2"/>
      <c r="L25" s="16" t="s">
        <v>108</v>
      </c>
      <c r="M25" s="7">
        <f>AVERAGE(C57:C60)</f>
        <v>0</v>
      </c>
      <c r="N25" s="7">
        <f>AVERAGE(D57:D60)</f>
        <v>210</v>
      </c>
      <c r="O25" s="2"/>
      <c r="P25" s="2"/>
      <c r="Q25" s="2"/>
    </row>
    <row r="26" spans="1:17" ht="15.75" customHeight="1" x14ac:dyDescent="0.25">
      <c r="A26" s="8">
        <f t="shared" si="2"/>
        <v>14</v>
      </c>
      <c r="B26" s="9" t="s">
        <v>46</v>
      </c>
      <c r="C26" s="38">
        <v>0</v>
      </c>
      <c r="D26" s="10">
        <v>210</v>
      </c>
      <c r="E26" s="11">
        <f t="shared" si="0"/>
        <v>210</v>
      </c>
      <c r="F26" s="8">
        <f t="shared" si="3"/>
        <v>62</v>
      </c>
      <c r="G26" s="12" t="s">
        <v>47</v>
      </c>
      <c r="H26" s="38">
        <v>0</v>
      </c>
      <c r="I26" s="10">
        <v>210</v>
      </c>
      <c r="J26" s="8">
        <f t="shared" si="1"/>
        <v>210</v>
      </c>
      <c r="K26" s="2"/>
      <c r="L26" s="16" t="s">
        <v>21</v>
      </c>
      <c r="M26" s="7">
        <f>AVERAGE(H13:H16)</f>
        <v>0</v>
      </c>
      <c r="N26" s="7">
        <f>AVERAGE(I13:I16)</f>
        <v>210</v>
      </c>
      <c r="O26" s="2"/>
      <c r="P26" s="2"/>
      <c r="Q26" s="2"/>
    </row>
    <row r="27" spans="1:17" ht="15.75" customHeight="1" x14ac:dyDescent="0.25">
      <c r="A27" s="8">
        <f t="shared" si="2"/>
        <v>15</v>
      </c>
      <c r="B27" s="9" t="s">
        <v>48</v>
      </c>
      <c r="C27" s="38">
        <v>0</v>
      </c>
      <c r="D27" s="10">
        <v>210</v>
      </c>
      <c r="E27" s="11">
        <f t="shared" si="0"/>
        <v>210</v>
      </c>
      <c r="F27" s="8">
        <f t="shared" si="3"/>
        <v>63</v>
      </c>
      <c r="G27" s="12" t="s">
        <v>49</v>
      </c>
      <c r="H27" s="38">
        <v>0</v>
      </c>
      <c r="I27" s="10">
        <v>210</v>
      </c>
      <c r="J27" s="8">
        <f t="shared" si="1"/>
        <v>210</v>
      </c>
      <c r="K27" s="2"/>
      <c r="L27" s="24" t="s">
        <v>29</v>
      </c>
      <c r="M27" s="7">
        <f>AVERAGE(H17:H20)</f>
        <v>0</v>
      </c>
      <c r="N27" s="7">
        <f>AVERAGE(I17:I20)</f>
        <v>210</v>
      </c>
      <c r="O27" s="2"/>
      <c r="P27" s="2"/>
      <c r="Q27" s="2"/>
    </row>
    <row r="28" spans="1:17" ht="15.75" customHeight="1" x14ac:dyDescent="0.25">
      <c r="A28" s="8">
        <f t="shared" si="2"/>
        <v>16</v>
      </c>
      <c r="B28" s="9" t="s">
        <v>50</v>
      </c>
      <c r="C28" s="38">
        <v>0</v>
      </c>
      <c r="D28" s="10">
        <v>210</v>
      </c>
      <c r="E28" s="11">
        <f t="shared" si="0"/>
        <v>210</v>
      </c>
      <c r="F28" s="8">
        <f t="shared" si="3"/>
        <v>64</v>
      </c>
      <c r="G28" s="12" t="s">
        <v>51</v>
      </c>
      <c r="H28" s="38">
        <v>0</v>
      </c>
      <c r="I28" s="10">
        <v>210</v>
      </c>
      <c r="J28" s="8">
        <f t="shared" si="1"/>
        <v>210</v>
      </c>
      <c r="K28" s="2"/>
      <c r="L28" s="2" t="s">
        <v>37</v>
      </c>
      <c r="M28" s="7">
        <f>AVERAGE(H21:H24)</f>
        <v>0</v>
      </c>
      <c r="N28" s="7">
        <f>AVERAGE(I21:I24)</f>
        <v>210</v>
      </c>
      <c r="O28" s="2"/>
      <c r="P28" s="2"/>
      <c r="Q28" s="2"/>
    </row>
    <row r="29" spans="1:17" ht="15.75" customHeight="1" x14ac:dyDescent="0.25">
      <c r="A29" s="8">
        <f t="shared" si="2"/>
        <v>17</v>
      </c>
      <c r="B29" s="9" t="s">
        <v>52</v>
      </c>
      <c r="C29" s="38">
        <v>0</v>
      </c>
      <c r="D29" s="10">
        <v>210</v>
      </c>
      <c r="E29" s="11">
        <f t="shared" si="0"/>
        <v>210</v>
      </c>
      <c r="F29" s="8">
        <f t="shared" si="3"/>
        <v>65</v>
      </c>
      <c r="G29" s="12" t="s">
        <v>53</v>
      </c>
      <c r="H29" s="38">
        <v>0</v>
      </c>
      <c r="I29" s="10">
        <v>210</v>
      </c>
      <c r="J29" s="8">
        <f t="shared" si="1"/>
        <v>210</v>
      </c>
      <c r="K29" s="2"/>
      <c r="L29" s="2" t="s">
        <v>45</v>
      </c>
      <c r="M29" s="7">
        <f>AVERAGE(H25:H28)</f>
        <v>0</v>
      </c>
      <c r="N29" s="7">
        <f>AVERAGE(I25:I28)</f>
        <v>210</v>
      </c>
      <c r="O29" s="2"/>
      <c r="P29" s="2"/>
      <c r="Q29" s="2"/>
    </row>
    <row r="30" spans="1:17" ht="15.75" customHeight="1" x14ac:dyDescent="0.25">
      <c r="A30" s="8">
        <f t="shared" si="2"/>
        <v>18</v>
      </c>
      <c r="B30" s="9" t="s">
        <v>54</v>
      </c>
      <c r="C30" s="38">
        <v>0</v>
      </c>
      <c r="D30" s="10">
        <v>210</v>
      </c>
      <c r="E30" s="11">
        <f t="shared" si="0"/>
        <v>210</v>
      </c>
      <c r="F30" s="8">
        <f t="shared" si="3"/>
        <v>66</v>
      </c>
      <c r="G30" s="12" t="s">
        <v>55</v>
      </c>
      <c r="H30" s="38">
        <v>0</v>
      </c>
      <c r="I30" s="10">
        <v>210</v>
      </c>
      <c r="J30" s="8">
        <f t="shared" si="1"/>
        <v>210</v>
      </c>
      <c r="K30" s="2"/>
      <c r="L30" s="2" t="s">
        <v>53</v>
      </c>
      <c r="M30" s="7">
        <f>AVERAGE(H29:H32)</f>
        <v>0</v>
      </c>
      <c r="N30" s="7">
        <f>AVERAGE(I29:I32)</f>
        <v>210</v>
      </c>
      <c r="O30" s="2"/>
      <c r="P30" s="2"/>
      <c r="Q30" s="2"/>
    </row>
    <row r="31" spans="1:17" ht="15.75" customHeight="1" x14ac:dyDescent="0.25">
      <c r="A31" s="8">
        <f t="shared" si="2"/>
        <v>19</v>
      </c>
      <c r="B31" s="9" t="s">
        <v>56</v>
      </c>
      <c r="C31" s="38">
        <v>0</v>
      </c>
      <c r="D31" s="10">
        <v>210</v>
      </c>
      <c r="E31" s="11">
        <f t="shared" si="0"/>
        <v>210</v>
      </c>
      <c r="F31" s="8">
        <f t="shared" si="3"/>
        <v>67</v>
      </c>
      <c r="G31" s="12" t="s">
        <v>57</v>
      </c>
      <c r="H31" s="38">
        <v>0</v>
      </c>
      <c r="I31" s="10">
        <v>210</v>
      </c>
      <c r="J31" s="8">
        <f t="shared" si="1"/>
        <v>210</v>
      </c>
      <c r="K31" s="2"/>
      <c r="L31" s="2" t="s">
        <v>61</v>
      </c>
      <c r="M31" s="7">
        <f>AVERAGE(H33:H36)</f>
        <v>0</v>
      </c>
      <c r="N31" s="7">
        <f>AVERAGE(I33:I36)</f>
        <v>210</v>
      </c>
      <c r="O31" s="2"/>
      <c r="P31" s="2"/>
      <c r="Q31" s="2"/>
    </row>
    <row r="32" spans="1:17" ht="15.75" customHeight="1" x14ac:dyDescent="0.25">
      <c r="A32" s="8">
        <f t="shared" si="2"/>
        <v>20</v>
      </c>
      <c r="B32" s="9" t="s">
        <v>58</v>
      </c>
      <c r="C32" s="38">
        <v>0</v>
      </c>
      <c r="D32" s="10">
        <v>210</v>
      </c>
      <c r="E32" s="11">
        <f t="shared" si="0"/>
        <v>210</v>
      </c>
      <c r="F32" s="8">
        <f t="shared" si="3"/>
        <v>68</v>
      </c>
      <c r="G32" s="12" t="s">
        <v>59</v>
      </c>
      <c r="H32" s="38">
        <v>0</v>
      </c>
      <c r="I32" s="10">
        <v>210</v>
      </c>
      <c r="J32" s="8">
        <f t="shared" si="1"/>
        <v>210</v>
      </c>
      <c r="K32" s="2"/>
      <c r="L32" s="2" t="s">
        <v>69</v>
      </c>
      <c r="M32" s="7">
        <f>AVERAGE(H37:H40)</f>
        <v>0</v>
      </c>
      <c r="N32" s="7">
        <f>AVERAGE(I37:I40)</f>
        <v>210</v>
      </c>
      <c r="O32" s="2"/>
      <c r="P32" s="2"/>
      <c r="Q32" s="2"/>
    </row>
    <row r="33" spans="1:17" ht="15.75" customHeight="1" x14ac:dyDescent="0.25">
      <c r="A33" s="8">
        <f t="shared" si="2"/>
        <v>21</v>
      </c>
      <c r="B33" s="9" t="s">
        <v>60</v>
      </c>
      <c r="C33" s="38">
        <v>0</v>
      </c>
      <c r="D33" s="10">
        <v>210</v>
      </c>
      <c r="E33" s="11">
        <f t="shared" si="0"/>
        <v>210</v>
      </c>
      <c r="F33" s="8">
        <f t="shared" si="3"/>
        <v>69</v>
      </c>
      <c r="G33" s="12" t="s">
        <v>61</v>
      </c>
      <c r="H33" s="38">
        <v>0</v>
      </c>
      <c r="I33" s="10">
        <v>210</v>
      </c>
      <c r="J33" s="8">
        <f t="shared" si="1"/>
        <v>210</v>
      </c>
      <c r="K33" s="2"/>
      <c r="L33" s="2" t="s">
        <v>77</v>
      </c>
      <c r="M33" s="7">
        <f>AVERAGE(H41:H44)</f>
        <v>0</v>
      </c>
      <c r="N33" s="7">
        <f>AVERAGE(I41:I44)</f>
        <v>210</v>
      </c>
      <c r="O33" s="2"/>
      <c r="P33" s="2"/>
      <c r="Q33" s="2"/>
    </row>
    <row r="34" spans="1:17" ht="15.75" customHeight="1" x14ac:dyDescent="0.25">
      <c r="A34" s="8">
        <f t="shared" si="2"/>
        <v>22</v>
      </c>
      <c r="B34" s="9" t="s">
        <v>62</v>
      </c>
      <c r="C34" s="38">
        <v>0</v>
      </c>
      <c r="D34" s="10">
        <v>210</v>
      </c>
      <c r="E34" s="11">
        <f t="shared" si="0"/>
        <v>210</v>
      </c>
      <c r="F34" s="8">
        <f t="shared" si="3"/>
        <v>70</v>
      </c>
      <c r="G34" s="12" t="s">
        <v>63</v>
      </c>
      <c r="H34" s="38">
        <v>0</v>
      </c>
      <c r="I34" s="10">
        <v>210</v>
      </c>
      <c r="J34" s="8">
        <f t="shared" si="1"/>
        <v>210</v>
      </c>
      <c r="K34" s="2"/>
      <c r="L34" s="2" t="s">
        <v>85</v>
      </c>
      <c r="M34" s="7">
        <f>AVERAGE(H45:H48)</f>
        <v>0</v>
      </c>
      <c r="N34" s="7">
        <f>AVERAGE(I45:I48)</f>
        <v>210</v>
      </c>
      <c r="O34" s="2"/>
      <c r="P34" s="2"/>
      <c r="Q34" s="2"/>
    </row>
    <row r="35" spans="1:17" ht="15.75" customHeight="1" x14ac:dyDescent="0.25">
      <c r="A35" s="8">
        <f t="shared" si="2"/>
        <v>23</v>
      </c>
      <c r="B35" s="9" t="s">
        <v>64</v>
      </c>
      <c r="C35" s="38">
        <v>0</v>
      </c>
      <c r="D35" s="10">
        <v>210</v>
      </c>
      <c r="E35" s="11">
        <f t="shared" si="0"/>
        <v>210</v>
      </c>
      <c r="F35" s="8">
        <f t="shared" si="3"/>
        <v>71</v>
      </c>
      <c r="G35" s="12" t="s">
        <v>65</v>
      </c>
      <c r="H35" s="38">
        <v>0</v>
      </c>
      <c r="I35" s="10">
        <v>210</v>
      </c>
      <c r="J35" s="8">
        <f t="shared" si="1"/>
        <v>210</v>
      </c>
      <c r="K35" s="2"/>
      <c r="L35" s="2" t="s">
        <v>93</v>
      </c>
      <c r="M35" s="7">
        <f>AVERAGE(H49:H52)</f>
        <v>0</v>
      </c>
      <c r="N35" s="7">
        <f>AVERAGE(I49:I52)</f>
        <v>210</v>
      </c>
      <c r="O35" s="2"/>
      <c r="P35" s="2"/>
      <c r="Q35" s="2"/>
    </row>
    <row r="36" spans="1:17" ht="15.75" customHeight="1" x14ac:dyDescent="0.25">
      <c r="A36" s="8">
        <f t="shared" si="2"/>
        <v>24</v>
      </c>
      <c r="B36" s="9" t="s">
        <v>66</v>
      </c>
      <c r="C36" s="38">
        <v>0</v>
      </c>
      <c r="D36" s="10">
        <v>210</v>
      </c>
      <c r="E36" s="11">
        <f t="shared" si="0"/>
        <v>210</v>
      </c>
      <c r="F36" s="8">
        <f t="shared" si="3"/>
        <v>72</v>
      </c>
      <c r="G36" s="12" t="s">
        <v>67</v>
      </c>
      <c r="H36" s="38">
        <v>0</v>
      </c>
      <c r="I36" s="10">
        <v>210</v>
      </c>
      <c r="J36" s="8">
        <f t="shared" si="1"/>
        <v>210</v>
      </c>
      <c r="K36" s="2"/>
      <c r="L36" s="107" t="s">
        <v>101</v>
      </c>
      <c r="M36" s="7">
        <f>AVERAGE(H53:H56)</f>
        <v>0</v>
      </c>
      <c r="N36" s="7">
        <f>AVERAGE(I53:I56)</f>
        <v>210</v>
      </c>
      <c r="O36" s="2"/>
      <c r="P36" s="2"/>
      <c r="Q36" s="2"/>
    </row>
    <row r="37" spans="1:17" ht="15.75" customHeight="1" x14ac:dyDescent="0.25">
      <c r="A37" s="8">
        <v>25</v>
      </c>
      <c r="B37" s="9" t="s">
        <v>68</v>
      </c>
      <c r="C37" s="38">
        <v>0</v>
      </c>
      <c r="D37" s="10">
        <v>210</v>
      </c>
      <c r="E37" s="11">
        <f t="shared" si="0"/>
        <v>210</v>
      </c>
      <c r="F37" s="8">
        <v>73</v>
      </c>
      <c r="G37" s="12" t="s">
        <v>69</v>
      </c>
      <c r="H37" s="38">
        <v>0</v>
      </c>
      <c r="I37" s="10">
        <v>210</v>
      </c>
      <c r="J37" s="8">
        <f t="shared" si="1"/>
        <v>210</v>
      </c>
      <c r="K37" s="2"/>
      <c r="L37" s="107" t="s">
        <v>109</v>
      </c>
      <c r="M37" s="7">
        <f>AVERAGE(H57:H60)</f>
        <v>0</v>
      </c>
      <c r="N37" s="7">
        <f>AVERAGE(I57:I60)</f>
        <v>210</v>
      </c>
      <c r="O37" s="2"/>
      <c r="P37" s="2"/>
      <c r="Q37" s="2"/>
    </row>
    <row r="38" spans="1:17" ht="15.75" customHeight="1" x14ac:dyDescent="0.25">
      <c r="A38" s="8">
        <f t="shared" ref="A38:A60" si="4">A37+1</f>
        <v>26</v>
      </c>
      <c r="B38" s="9" t="s">
        <v>70</v>
      </c>
      <c r="C38" s="38">
        <v>0</v>
      </c>
      <c r="D38" s="10">
        <v>210</v>
      </c>
      <c r="E38" s="8">
        <f t="shared" si="0"/>
        <v>210</v>
      </c>
      <c r="F38" s="8">
        <f t="shared" ref="F38:F60" si="5">F37+1</f>
        <v>74</v>
      </c>
      <c r="G38" s="12" t="s">
        <v>71</v>
      </c>
      <c r="H38" s="38">
        <v>0</v>
      </c>
      <c r="I38" s="10">
        <v>210</v>
      </c>
      <c r="J38" s="8">
        <f t="shared" si="1"/>
        <v>210</v>
      </c>
      <c r="K38" s="2"/>
      <c r="L38" s="107" t="s">
        <v>294</v>
      </c>
      <c r="M38" s="107">
        <f>AVERAGE(M14:M37)</f>
        <v>0</v>
      </c>
      <c r="N38" s="107">
        <f>AVERAGE(N14:N37)</f>
        <v>210</v>
      </c>
      <c r="O38" s="2"/>
      <c r="P38" s="2"/>
      <c r="Q38" s="2"/>
    </row>
    <row r="39" spans="1:17" ht="15.75" customHeight="1" x14ac:dyDescent="0.25">
      <c r="A39" s="8">
        <f t="shared" si="4"/>
        <v>27</v>
      </c>
      <c r="B39" s="9" t="s">
        <v>72</v>
      </c>
      <c r="C39" s="38">
        <v>0</v>
      </c>
      <c r="D39" s="10">
        <v>210</v>
      </c>
      <c r="E39" s="8">
        <f t="shared" si="0"/>
        <v>210</v>
      </c>
      <c r="F39" s="8">
        <f t="shared" si="5"/>
        <v>75</v>
      </c>
      <c r="G39" s="12" t="s">
        <v>73</v>
      </c>
      <c r="H39" s="38">
        <v>0</v>
      </c>
      <c r="I39" s="10">
        <v>210</v>
      </c>
      <c r="J39" s="8">
        <f t="shared" si="1"/>
        <v>210</v>
      </c>
      <c r="K39" s="2"/>
      <c r="L39" s="2"/>
      <c r="M39" s="2"/>
      <c r="N39" s="2"/>
      <c r="O39" s="2"/>
      <c r="P39" s="2"/>
      <c r="Q39" s="2"/>
    </row>
    <row r="40" spans="1:17" ht="15.75" customHeight="1" x14ac:dyDescent="0.25">
      <c r="A40" s="8">
        <f t="shared" si="4"/>
        <v>28</v>
      </c>
      <c r="B40" s="9" t="s">
        <v>74</v>
      </c>
      <c r="C40" s="38">
        <v>0</v>
      </c>
      <c r="D40" s="10">
        <v>210</v>
      </c>
      <c r="E40" s="8">
        <f t="shared" si="0"/>
        <v>210</v>
      </c>
      <c r="F40" s="8">
        <f t="shared" si="5"/>
        <v>76</v>
      </c>
      <c r="G40" s="12" t="s">
        <v>75</v>
      </c>
      <c r="H40" s="38">
        <v>0</v>
      </c>
      <c r="I40" s="10">
        <v>210</v>
      </c>
      <c r="J40" s="8">
        <f t="shared" si="1"/>
        <v>210</v>
      </c>
      <c r="K40" s="2"/>
      <c r="L40" s="2"/>
      <c r="M40" s="2"/>
      <c r="N40" s="2"/>
      <c r="O40" s="2"/>
      <c r="P40" s="2"/>
      <c r="Q40" s="2"/>
    </row>
    <row r="41" spans="1:17" ht="15.75" customHeight="1" x14ac:dyDescent="0.25">
      <c r="A41" s="8">
        <f t="shared" si="4"/>
        <v>29</v>
      </c>
      <c r="B41" s="9" t="s">
        <v>76</v>
      </c>
      <c r="C41" s="38">
        <v>0</v>
      </c>
      <c r="D41" s="10">
        <v>210</v>
      </c>
      <c r="E41" s="8">
        <f t="shared" si="0"/>
        <v>210</v>
      </c>
      <c r="F41" s="8">
        <f t="shared" si="5"/>
        <v>77</v>
      </c>
      <c r="G41" s="12" t="s">
        <v>77</v>
      </c>
      <c r="H41" s="38">
        <v>0</v>
      </c>
      <c r="I41" s="10">
        <v>210</v>
      </c>
      <c r="J41" s="8">
        <f t="shared" si="1"/>
        <v>210</v>
      </c>
      <c r="K41" s="2"/>
      <c r="L41" s="2"/>
      <c r="M41" s="2"/>
      <c r="N41" s="2"/>
      <c r="O41" s="2"/>
      <c r="P41" s="2"/>
      <c r="Q41" s="2"/>
    </row>
    <row r="42" spans="1:17" ht="15.75" customHeight="1" x14ac:dyDescent="0.25">
      <c r="A42" s="8">
        <f t="shared" si="4"/>
        <v>30</v>
      </c>
      <c r="B42" s="9" t="s">
        <v>78</v>
      </c>
      <c r="C42" s="38">
        <v>0</v>
      </c>
      <c r="D42" s="10">
        <v>210</v>
      </c>
      <c r="E42" s="8">
        <f t="shared" si="0"/>
        <v>210</v>
      </c>
      <c r="F42" s="8">
        <f t="shared" si="5"/>
        <v>78</v>
      </c>
      <c r="G42" s="12" t="s">
        <v>79</v>
      </c>
      <c r="H42" s="38">
        <v>0</v>
      </c>
      <c r="I42" s="10">
        <v>210</v>
      </c>
      <c r="J42" s="8">
        <f t="shared" si="1"/>
        <v>210</v>
      </c>
      <c r="K42" s="2"/>
      <c r="L42" s="2"/>
      <c r="M42" s="2"/>
      <c r="N42" s="2"/>
      <c r="O42" s="2"/>
      <c r="P42" s="2"/>
      <c r="Q42" s="2"/>
    </row>
    <row r="43" spans="1:17" ht="15.75" customHeight="1" x14ac:dyDescent="0.25">
      <c r="A43" s="8">
        <f t="shared" si="4"/>
        <v>31</v>
      </c>
      <c r="B43" s="9" t="s">
        <v>80</v>
      </c>
      <c r="C43" s="38">
        <v>0</v>
      </c>
      <c r="D43" s="10">
        <v>210</v>
      </c>
      <c r="E43" s="8">
        <f t="shared" si="0"/>
        <v>210</v>
      </c>
      <c r="F43" s="8">
        <f t="shared" si="5"/>
        <v>79</v>
      </c>
      <c r="G43" s="12" t="s">
        <v>81</v>
      </c>
      <c r="H43" s="38">
        <v>0</v>
      </c>
      <c r="I43" s="10">
        <v>210</v>
      </c>
      <c r="J43" s="8">
        <f t="shared" si="1"/>
        <v>210</v>
      </c>
      <c r="K43" s="2"/>
      <c r="L43" s="2"/>
      <c r="M43" s="2"/>
      <c r="N43" s="2"/>
      <c r="O43" s="2"/>
      <c r="P43" s="2"/>
      <c r="Q43" s="2"/>
    </row>
    <row r="44" spans="1:17" ht="15.75" customHeight="1" x14ac:dyDescent="0.25">
      <c r="A44" s="8">
        <f t="shared" si="4"/>
        <v>32</v>
      </c>
      <c r="B44" s="9" t="s">
        <v>82</v>
      </c>
      <c r="C44" s="38">
        <v>0</v>
      </c>
      <c r="D44" s="10">
        <v>210</v>
      </c>
      <c r="E44" s="8">
        <f t="shared" si="0"/>
        <v>210</v>
      </c>
      <c r="F44" s="8">
        <f t="shared" si="5"/>
        <v>80</v>
      </c>
      <c r="G44" s="12" t="s">
        <v>83</v>
      </c>
      <c r="H44" s="38">
        <v>0</v>
      </c>
      <c r="I44" s="10">
        <v>210</v>
      </c>
      <c r="J44" s="8">
        <f t="shared" si="1"/>
        <v>210</v>
      </c>
      <c r="K44" s="2"/>
      <c r="L44" s="2"/>
      <c r="M44" s="2"/>
      <c r="N44" s="2"/>
      <c r="O44" s="2"/>
      <c r="P44" s="2"/>
      <c r="Q44" s="2"/>
    </row>
    <row r="45" spans="1:17" ht="15.75" customHeight="1" x14ac:dyDescent="0.25">
      <c r="A45" s="8">
        <f t="shared" si="4"/>
        <v>33</v>
      </c>
      <c r="B45" s="9" t="s">
        <v>84</v>
      </c>
      <c r="C45" s="38">
        <v>0</v>
      </c>
      <c r="D45" s="10">
        <v>210</v>
      </c>
      <c r="E45" s="8">
        <f t="shared" si="0"/>
        <v>210</v>
      </c>
      <c r="F45" s="8">
        <f t="shared" si="5"/>
        <v>81</v>
      </c>
      <c r="G45" s="12" t="s">
        <v>85</v>
      </c>
      <c r="H45" s="38">
        <v>0</v>
      </c>
      <c r="I45" s="10">
        <v>210</v>
      </c>
      <c r="J45" s="8">
        <f t="shared" si="1"/>
        <v>210</v>
      </c>
      <c r="K45" s="2"/>
      <c r="L45" s="2"/>
      <c r="M45" s="2"/>
      <c r="N45" s="2"/>
      <c r="O45" s="2"/>
      <c r="P45" s="2"/>
      <c r="Q45" s="2"/>
    </row>
    <row r="46" spans="1:17" ht="15.75" customHeight="1" x14ac:dyDescent="0.25">
      <c r="A46" s="8">
        <f t="shared" si="4"/>
        <v>34</v>
      </c>
      <c r="B46" s="9" t="s">
        <v>86</v>
      </c>
      <c r="C46" s="38">
        <v>0</v>
      </c>
      <c r="D46" s="10">
        <v>210</v>
      </c>
      <c r="E46" s="8">
        <f t="shared" si="0"/>
        <v>210</v>
      </c>
      <c r="F46" s="8">
        <f t="shared" si="5"/>
        <v>82</v>
      </c>
      <c r="G46" s="12" t="s">
        <v>87</v>
      </c>
      <c r="H46" s="38">
        <v>0</v>
      </c>
      <c r="I46" s="10">
        <v>210</v>
      </c>
      <c r="J46" s="8">
        <f t="shared" si="1"/>
        <v>210</v>
      </c>
      <c r="K46" s="2"/>
      <c r="L46" s="2"/>
      <c r="M46" s="2"/>
      <c r="N46" s="2"/>
      <c r="O46" s="2"/>
      <c r="P46" s="2"/>
      <c r="Q46" s="2"/>
    </row>
    <row r="47" spans="1:17" ht="15.75" customHeight="1" x14ac:dyDescent="0.25">
      <c r="A47" s="8">
        <f t="shared" si="4"/>
        <v>35</v>
      </c>
      <c r="B47" s="9" t="s">
        <v>88</v>
      </c>
      <c r="C47" s="38">
        <v>0</v>
      </c>
      <c r="D47" s="10">
        <v>210</v>
      </c>
      <c r="E47" s="8">
        <f t="shared" si="0"/>
        <v>210</v>
      </c>
      <c r="F47" s="8">
        <f t="shared" si="5"/>
        <v>83</v>
      </c>
      <c r="G47" s="12" t="s">
        <v>89</v>
      </c>
      <c r="H47" s="38">
        <v>0</v>
      </c>
      <c r="I47" s="10">
        <v>210</v>
      </c>
      <c r="J47" s="8">
        <f t="shared" si="1"/>
        <v>210</v>
      </c>
      <c r="K47" s="2"/>
      <c r="L47" s="2"/>
      <c r="M47" s="2"/>
      <c r="N47" s="2"/>
      <c r="O47" s="2"/>
      <c r="P47" s="2"/>
      <c r="Q47" s="2"/>
    </row>
    <row r="48" spans="1:17" ht="15.75" customHeight="1" x14ac:dyDescent="0.25">
      <c r="A48" s="8">
        <f t="shared" si="4"/>
        <v>36</v>
      </c>
      <c r="B48" s="9" t="s">
        <v>90</v>
      </c>
      <c r="C48" s="38">
        <v>0</v>
      </c>
      <c r="D48" s="10">
        <v>210</v>
      </c>
      <c r="E48" s="8">
        <f t="shared" si="0"/>
        <v>210</v>
      </c>
      <c r="F48" s="8">
        <f t="shared" si="5"/>
        <v>84</v>
      </c>
      <c r="G48" s="12" t="s">
        <v>91</v>
      </c>
      <c r="H48" s="38">
        <v>0</v>
      </c>
      <c r="I48" s="10">
        <v>210</v>
      </c>
      <c r="J48" s="8">
        <f t="shared" si="1"/>
        <v>210</v>
      </c>
      <c r="K48" s="2"/>
      <c r="L48" s="2"/>
      <c r="M48" s="2"/>
      <c r="N48" s="2"/>
      <c r="O48" s="2"/>
      <c r="P48" s="2"/>
      <c r="Q48" s="2"/>
    </row>
    <row r="49" spans="1:17" ht="15.75" customHeight="1" x14ac:dyDescent="0.25">
      <c r="A49" s="8">
        <f t="shared" si="4"/>
        <v>37</v>
      </c>
      <c r="B49" s="9" t="s">
        <v>92</v>
      </c>
      <c r="C49" s="38">
        <v>0</v>
      </c>
      <c r="D49" s="10">
        <v>210</v>
      </c>
      <c r="E49" s="8">
        <f t="shared" si="0"/>
        <v>210</v>
      </c>
      <c r="F49" s="8">
        <f t="shared" si="5"/>
        <v>85</v>
      </c>
      <c r="G49" s="12" t="s">
        <v>93</v>
      </c>
      <c r="H49" s="38">
        <v>0</v>
      </c>
      <c r="I49" s="10">
        <v>210</v>
      </c>
      <c r="J49" s="8">
        <f t="shared" si="1"/>
        <v>210</v>
      </c>
      <c r="K49" s="2"/>
      <c r="L49" s="2"/>
      <c r="M49" s="2"/>
      <c r="N49" s="2"/>
      <c r="O49" s="2"/>
      <c r="P49" s="2"/>
      <c r="Q49" s="2"/>
    </row>
    <row r="50" spans="1:17" ht="15.75" customHeight="1" x14ac:dyDescent="0.25">
      <c r="A50" s="8">
        <f t="shared" si="4"/>
        <v>38</v>
      </c>
      <c r="B50" s="12" t="s">
        <v>94</v>
      </c>
      <c r="C50" s="38">
        <v>0</v>
      </c>
      <c r="D50" s="10">
        <v>210</v>
      </c>
      <c r="E50" s="8">
        <f t="shared" si="0"/>
        <v>210</v>
      </c>
      <c r="F50" s="8">
        <f t="shared" si="5"/>
        <v>86</v>
      </c>
      <c r="G50" s="12" t="s">
        <v>95</v>
      </c>
      <c r="H50" s="38">
        <v>0</v>
      </c>
      <c r="I50" s="10">
        <v>210</v>
      </c>
      <c r="J50" s="8">
        <f t="shared" si="1"/>
        <v>210</v>
      </c>
      <c r="K50" s="2"/>
      <c r="L50" s="2"/>
      <c r="M50" s="2"/>
      <c r="N50" s="2"/>
      <c r="O50" s="2"/>
      <c r="P50" s="2"/>
      <c r="Q50" s="2"/>
    </row>
    <row r="51" spans="1:17" ht="15.75" customHeight="1" x14ac:dyDescent="0.25">
      <c r="A51" s="8">
        <f t="shared" si="4"/>
        <v>39</v>
      </c>
      <c r="B51" s="12" t="s">
        <v>96</v>
      </c>
      <c r="C51" s="38">
        <v>0</v>
      </c>
      <c r="D51" s="10">
        <v>210</v>
      </c>
      <c r="E51" s="8">
        <f t="shared" si="0"/>
        <v>210</v>
      </c>
      <c r="F51" s="8">
        <f t="shared" si="5"/>
        <v>87</v>
      </c>
      <c r="G51" s="12" t="s">
        <v>97</v>
      </c>
      <c r="H51" s="38">
        <v>0</v>
      </c>
      <c r="I51" s="10">
        <v>210</v>
      </c>
      <c r="J51" s="8">
        <f t="shared" si="1"/>
        <v>210</v>
      </c>
      <c r="K51" s="2"/>
      <c r="L51" s="2"/>
      <c r="M51" s="2"/>
      <c r="N51" s="2"/>
      <c r="O51" s="2"/>
      <c r="P51" s="2"/>
      <c r="Q51" s="2"/>
    </row>
    <row r="52" spans="1:17" ht="15.75" customHeight="1" x14ac:dyDescent="0.25">
      <c r="A52" s="8">
        <f t="shared" si="4"/>
        <v>40</v>
      </c>
      <c r="B52" s="12" t="s">
        <v>98</v>
      </c>
      <c r="C52" s="38">
        <v>0</v>
      </c>
      <c r="D52" s="10">
        <v>210</v>
      </c>
      <c r="E52" s="8">
        <f t="shared" si="0"/>
        <v>210</v>
      </c>
      <c r="F52" s="8">
        <f t="shared" si="5"/>
        <v>88</v>
      </c>
      <c r="G52" s="12" t="s">
        <v>99</v>
      </c>
      <c r="H52" s="38">
        <v>0</v>
      </c>
      <c r="I52" s="10">
        <v>210</v>
      </c>
      <c r="J52" s="8">
        <f t="shared" si="1"/>
        <v>210</v>
      </c>
      <c r="K52" s="2"/>
      <c r="L52" s="2"/>
      <c r="M52" s="2"/>
      <c r="N52" s="2"/>
      <c r="O52" s="2"/>
      <c r="P52" s="2"/>
      <c r="Q52" s="2"/>
    </row>
    <row r="53" spans="1:17" ht="15.75" customHeight="1" x14ac:dyDescent="0.25">
      <c r="A53" s="8">
        <f t="shared" si="4"/>
        <v>41</v>
      </c>
      <c r="B53" s="12" t="s">
        <v>100</v>
      </c>
      <c r="C53" s="38">
        <v>0</v>
      </c>
      <c r="D53" s="10">
        <v>210</v>
      </c>
      <c r="E53" s="8">
        <f t="shared" si="0"/>
        <v>210</v>
      </c>
      <c r="F53" s="8">
        <f t="shared" si="5"/>
        <v>89</v>
      </c>
      <c r="G53" s="12" t="s">
        <v>101</v>
      </c>
      <c r="H53" s="38">
        <v>0</v>
      </c>
      <c r="I53" s="10">
        <v>210</v>
      </c>
      <c r="J53" s="8">
        <f t="shared" si="1"/>
        <v>210</v>
      </c>
      <c r="K53" s="2"/>
      <c r="L53" s="13"/>
      <c r="M53" s="13"/>
      <c r="N53" s="13"/>
      <c r="O53" s="2"/>
      <c r="P53" s="2"/>
      <c r="Q53" s="2"/>
    </row>
    <row r="54" spans="1:17" ht="15.75" customHeight="1" x14ac:dyDescent="0.25">
      <c r="A54" s="8">
        <f t="shared" si="4"/>
        <v>42</v>
      </c>
      <c r="B54" s="12" t="s">
        <v>102</v>
      </c>
      <c r="C54" s="38">
        <v>0</v>
      </c>
      <c r="D54" s="10">
        <v>210</v>
      </c>
      <c r="E54" s="8">
        <f t="shared" si="0"/>
        <v>210</v>
      </c>
      <c r="F54" s="8">
        <f t="shared" si="5"/>
        <v>90</v>
      </c>
      <c r="G54" s="12" t="s">
        <v>103</v>
      </c>
      <c r="H54" s="38">
        <v>0</v>
      </c>
      <c r="I54" s="10">
        <v>210</v>
      </c>
      <c r="J54" s="8">
        <f t="shared" si="1"/>
        <v>210</v>
      </c>
      <c r="K54" s="2"/>
      <c r="L54" s="13"/>
      <c r="M54" s="13"/>
      <c r="N54" s="13"/>
      <c r="O54" s="2"/>
      <c r="P54" s="2"/>
      <c r="Q54" s="2"/>
    </row>
    <row r="55" spans="1:17" ht="15.75" customHeight="1" x14ac:dyDescent="0.25">
      <c r="A55" s="8">
        <f t="shared" si="4"/>
        <v>43</v>
      </c>
      <c r="B55" s="12" t="s">
        <v>104</v>
      </c>
      <c r="C55" s="38">
        <v>0</v>
      </c>
      <c r="D55" s="10">
        <v>210</v>
      </c>
      <c r="E55" s="8">
        <f t="shared" si="0"/>
        <v>210</v>
      </c>
      <c r="F55" s="8">
        <f t="shared" si="5"/>
        <v>91</v>
      </c>
      <c r="G55" s="12" t="s">
        <v>105</v>
      </c>
      <c r="H55" s="38">
        <v>0</v>
      </c>
      <c r="I55" s="10">
        <v>210</v>
      </c>
      <c r="J55" s="8">
        <f t="shared" si="1"/>
        <v>210</v>
      </c>
      <c r="K55" s="2"/>
      <c r="L55" s="13"/>
      <c r="M55" s="13"/>
      <c r="N55" s="13"/>
      <c r="O55" s="2"/>
      <c r="P55" s="2"/>
      <c r="Q55" s="2"/>
    </row>
    <row r="56" spans="1:17" ht="15.75" customHeight="1" x14ac:dyDescent="0.25">
      <c r="A56" s="8">
        <f t="shared" si="4"/>
        <v>44</v>
      </c>
      <c r="B56" s="12" t="s">
        <v>106</v>
      </c>
      <c r="C56" s="38">
        <v>0</v>
      </c>
      <c r="D56" s="10">
        <v>210</v>
      </c>
      <c r="E56" s="8">
        <f t="shared" si="0"/>
        <v>210</v>
      </c>
      <c r="F56" s="8">
        <f t="shared" si="5"/>
        <v>92</v>
      </c>
      <c r="G56" s="12" t="s">
        <v>107</v>
      </c>
      <c r="H56" s="38">
        <v>0</v>
      </c>
      <c r="I56" s="10">
        <v>210</v>
      </c>
      <c r="J56" s="8">
        <f t="shared" si="1"/>
        <v>210</v>
      </c>
      <c r="K56" s="2"/>
      <c r="L56" s="13"/>
      <c r="M56" s="13"/>
      <c r="N56" s="13"/>
      <c r="O56" s="2"/>
      <c r="P56" s="2"/>
      <c r="Q56" s="2"/>
    </row>
    <row r="57" spans="1:17" ht="15.75" customHeight="1" x14ac:dyDescent="0.25">
      <c r="A57" s="8">
        <f t="shared" si="4"/>
        <v>45</v>
      </c>
      <c r="B57" s="12" t="s">
        <v>108</v>
      </c>
      <c r="C57" s="38">
        <v>0</v>
      </c>
      <c r="D57" s="10">
        <v>210</v>
      </c>
      <c r="E57" s="8">
        <f t="shared" si="0"/>
        <v>210</v>
      </c>
      <c r="F57" s="8">
        <f t="shared" si="5"/>
        <v>93</v>
      </c>
      <c r="G57" s="12" t="s">
        <v>109</v>
      </c>
      <c r="H57" s="38">
        <v>0</v>
      </c>
      <c r="I57" s="10">
        <v>210</v>
      </c>
      <c r="J57" s="8">
        <f t="shared" si="1"/>
        <v>210</v>
      </c>
      <c r="K57" s="2"/>
      <c r="L57" s="14"/>
      <c r="M57" s="13"/>
      <c r="N57" s="15"/>
      <c r="O57" s="2"/>
      <c r="P57" s="2"/>
      <c r="Q57" s="2"/>
    </row>
    <row r="58" spans="1:17" ht="15.75" customHeight="1" x14ac:dyDescent="0.25">
      <c r="A58" s="8">
        <f t="shared" si="4"/>
        <v>46</v>
      </c>
      <c r="B58" s="12" t="s">
        <v>110</v>
      </c>
      <c r="C58" s="38">
        <v>0</v>
      </c>
      <c r="D58" s="10">
        <v>210</v>
      </c>
      <c r="E58" s="8">
        <f t="shared" si="0"/>
        <v>210</v>
      </c>
      <c r="F58" s="8">
        <f t="shared" si="5"/>
        <v>94</v>
      </c>
      <c r="G58" s="12" t="s">
        <v>111</v>
      </c>
      <c r="H58" s="38">
        <v>0</v>
      </c>
      <c r="I58" s="10">
        <v>210</v>
      </c>
      <c r="J58" s="8">
        <f t="shared" si="1"/>
        <v>210</v>
      </c>
      <c r="K58" s="2"/>
      <c r="L58" s="16"/>
      <c r="M58" s="13"/>
      <c r="N58" s="15"/>
      <c r="O58" s="2"/>
      <c r="P58" s="2"/>
      <c r="Q58" s="2"/>
    </row>
    <row r="59" spans="1:17" ht="15.75" customHeight="1" x14ac:dyDescent="0.25">
      <c r="A59" s="17">
        <f t="shared" si="4"/>
        <v>47</v>
      </c>
      <c r="B59" s="18" t="s">
        <v>112</v>
      </c>
      <c r="C59" s="38">
        <v>0</v>
      </c>
      <c r="D59" s="10">
        <v>210</v>
      </c>
      <c r="E59" s="17">
        <f t="shared" si="0"/>
        <v>210</v>
      </c>
      <c r="F59" s="17">
        <f t="shared" si="5"/>
        <v>95</v>
      </c>
      <c r="G59" s="18" t="s">
        <v>113</v>
      </c>
      <c r="H59" s="38">
        <v>0</v>
      </c>
      <c r="I59" s="10">
        <v>210</v>
      </c>
      <c r="J59" s="17">
        <f t="shared" si="1"/>
        <v>210</v>
      </c>
      <c r="K59" s="2"/>
      <c r="L59" s="16"/>
      <c r="M59" s="19"/>
      <c r="N59" s="15"/>
      <c r="O59" s="2"/>
      <c r="P59" s="2"/>
      <c r="Q59" s="2"/>
    </row>
    <row r="60" spans="1:17" ht="15.75" customHeight="1" x14ac:dyDescent="0.25">
      <c r="A60" s="17">
        <f t="shared" si="4"/>
        <v>48</v>
      </c>
      <c r="B60" s="18" t="s">
        <v>114</v>
      </c>
      <c r="C60" s="38">
        <v>0</v>
      </c>
      <c r="D60" s="10">
        <v>210</v>
      </c>
      <c r="E60" s="17">
        <f t="shared" si="0"/>
        <v>210</v>
      </c>
      <c r="F60" s="17">
        <f t="shared" si="5"/>
        <v>96</v>
      </c>
      <c r="G60" s="18" t="s">
        <v>115</v>
      </c>
      <c r="H60" s="38">
        <v>0</v>
      </c>
      <c r="I60" s="10">
        <v>210</v>
      </c>
      <c r="J60" s="17">
        <f t="shared" si="1"/>
        <v>210</v>
      </c>
      <c r="K60" s="2"/>
      <c r="L60" s="16"/>
      <c r="M60" s="19"/>
      <c r="N60" s="2"/>
      <c r="O60" s="2"/>
      <c r="P60" s="2"/>
      <c r="Q60" s="2"/>
    </row>
    <row r="61" spans="1:17" ht="30.75" customHeight="1" x14ac:dyDescent="0.3">
      <c r="A61" s="127" t="s">
        <v>116</v>
      </c>
      <c r="B61" s="128"/>
      <c r="C61" s="128"/>
      <c r="D61" s="129"/>
      <c r="E61" s="130" t="s">
        <v>117</v>
      </c>
      <c r="F61" s="131"/>
      <c r="G61" s="131"/>
      <c r="H61" s="131"/>
      <c r="I61" s="131"/>
      <c r="J61" s="132"/>
      <c r="K61" s="2"/>
      <c r="L61" s="14"/>
      <c r="M61" s="2"/>
      <c r="N61" s="2"/>
      <c r="O61" s="45"/>
      <c r="P61" s="2"/>
      <c r="Q61" s="2"/>
    </row>
    <row r="62" spans="1:17" ht="32.25" customHeight="1" x14ac:dyDescent="0.25">
      <c r="A62" s="135" t="s">
        <v>170</v>
      </c>
      <c r="B62" s="136"/>
      <c r="C62" s="136"/>
      <c r="D62" s="136"/>
      <c r="E62" s="136"/>
      <c r="F62" s="136"/>
      <c r="G62" s="137"/>
      <c r="H62" s="20" t="s">
        <v>118</v>
      </c>
      <c r="I62" s="20" t="s">
        <v>119</v>
      </c>
      <c r="J62" s="20" t="s">
        <v>120</v>
      </c>
      <c r="K62" s="2"/>
      <c r="L62" s="16"/>
      <c r="M62" s="7"/>
      <c r="N62" s="7"/>
      <c r="O62" s="7"/>
      <c r="P62" s="7"/>
      <c r="Q62" s="7"/>
    </row>
    <row r="63" spans="1:17" ht="24.75" customHeight="1" x14ac:dyDescent="0.25">
      <c r="A63" s="138"/>
      <c r="B63" s="139"/>
      <c r="C63" s="139"/>
      <c r="D63" s="139"/>
      <c r="E63" s="142" t="s">
        <v>197</v>
      </c>
      <c r="F63" s="143"/>
      <c r="G63" s="144"/>
      <c r="H63" s="21">
        <v>0</v>
      </c>
      <c r="I63" s="21">
        <v>4.702</v>
      </c>
      <c r="J63" s="21">
        <f>H63+I63</f>
        <v>4.702</v>
      </c>
      <c r="K63" s="2"/>
      <c r="L63" s="22">
        <v>1152</v>
      </c>
      <c r="M63" s="32">
        <f>L63/1000</f>
        <v>1.1519999999999999</v>
      </c>
      <c r="N63" s="4"/>
      <c r="O63" s="7"/>
      <c r="P63" s="7"/>
      <c r="Q63" s="7"/>
    </row>
    <row r="64" spans="1:17" ht="30" customHeight="1" x14ac:dyDescent="0.25">
      <c r="A64" s="140"/>
      <c r="B64" s="141"/>
      <c r="C64" s="141"/>
      <c r="D64" s="141"/>
      <c r="E64" s="145" t="s">
        <v>198</v>
      </c>
      <c r="F64" s="146"/>
      <c r="G64" s="147"/>
      <c r="H64" s="36">
        <v>0</v>
      </c>
      <c r="I64" s="36">
        <f>L82</f>
        <v>1.1519999999999999</v>
      </c>
      <c r="J64" s="36">
        <f>H64+I64</f>
        <v>1.1519999999999999</v>
      </c>
      <c r="K64" s="2"/>
      <c r="L64" s="24"/>
      <c r="M64" s="24"/>
      <c r="N64" s="4"/>
      <c r="O64" s="7"/>
      <c r="P64" s="7"/>
      <c r="Q64" s="7"/>
    </row>
    <row r="65" spans="1:17" ht="16.5" customHeight="1" x14ac:dyDescent="0.25">
      <c r="A65" s="25"/>
      <c r="B65" s="7" t="s">
        <v>121</v>
      </c>
      <c r="C65" s="7"/>
      <c r="D65" s="7"/>
      <c r="E65" s="7"/>
      <c r="F65" s="7"/>
      <c r="G65" s="7"/>
      <c r="H65" s="7"/>
      <c r="I65" s="7"/>
      <c r="J65" s="26"/>
      <c r="K65" s="2"/>
      <c r="L65" s="4"/>
      <c r="M65" s="4"/>
      <c r="N65" s="4"/>
      <c r="O65" s="23" t="s">
        <v>122</v>
      </c>
      <c r="P65" s="23" t="s">
        <v>123</v>
      </c>
      <c r="Q65" s="7"/>
    </row>
    <row r="66" spans="1:17" ht="36" customHeight="1" x14ac:dyDescent="0.25">
      <c r="A66" s="148" t="s">
        <v>199</v>
      </c>
      <c r="B66" s="149"/>
      <c r="C66" s="149"/>
      <c r="D66" s="149"/>
      <c r="E66" s="149"/>
      <c r="F66" s="149"/>
      <c r="G66" s="149"/>
      <c r="H66" s="149"/>
      <c r="I66" s="149"/>
      <c r="J66" s="150"/>
      <c r="K66" s="2" t="s">
        <v>124</v>
      </c>
      <c r="L66" s="24"/>
      <c r="M66" s="27">
        <v>8.2000000000000003E-2</v>
      </c>
      <c r="N66" s="28">
        <v>0.55000000000000004</v>
      </c>
      <c r="O66" s="29">
        <f>M66+N66</f>
        <v>0.63200000000000001</v>
      </c>
      <c r="P66" s="29">
        <f>O66/J63*100</f>
        <v>13.441088898341134</v>
      </c>
      <c r="Q66" s="7"/>
    </row>
    <row r="67" spans="1:17" ht="25.5" customHeight="1" x14ac:dyDescent="0.25">
      <c r="A67" s="30"/>
      <c r="B67" s="31"/>
      <c r="C67" s="31"/>
      <c r="D67" s="31"/>
      <c r="E67" s="31"/>
      <c r="F67" s="31"/>
      <c r="G67" s="31"/>
      <c r="H67" s="151" t="s">
        <v>125</v>
      </c>
      <c r="I67" s="152"/>
      <c r="J67" s="153"/>
      <c r="K67" s="2"/>
      <c r="L67" s="4"/>
      <c r="M67" s="29">
        <f>H63+H64</f>
        <v>0</v>
      </c>
      <c r="N67" s="29">
        <f>I63+I64-N66-0.018-M66-0.018</f>
        <v>5.1860000000000008</v>
      </c>
      <c r="O67" s="7"/>
      <c r="P67" s="7"/>
      <c r="Q67" s="7"/>
    </row>
    <row r="68" spans="1:17" ht="25.5" customHeight="1" x14ac:dyDescent="0.25">
      <c r="A68" s="40"/>
      <c r="B68" s="40"/>
      <c r="C68" s="40"/>
      <c r="D68" s="40"/>
      <c r="E68" s="40"/>
      <c r="F68" s="40"/>
      <c r="G68" s="40"/>
      <c r="H68" s="41"/>
      <c r="I68" s="42"/>
      <c r="J68" s="42"/>
      <c r="K68" s="2"/>
      <c r="L68" s="23" t="s">
        <v>130</v>
      </c>
      <c r="M68" s="29">
        <v>0</v>
      </c>
      <c r="N68" s="29">
        <v>0</v>
      </c>
      <c r="O68" s="7"/>
      <c r="P68" s="7"/>
      <c r="Q68" s="7"/>
    </row>
    <row r="69" spans="1:17" ht="33.75" customHeight="1" x14ac:dyDescent="0.25">
      <c r="A69" s="2"/>
      <c r="B69" s="2"/>
      <c r="C69" s="2"/>
      <c r="D69" s="2"/>
      <c r="E69" s="2"/>
      <c r="F69" s="2"/>
      <c r="G69" s="2"/>
      <c r="H69" s="2"/>
      <c r="I69" s="2"/>
      <c r="J69" s="2"/>
      <c r="K69" s="2"/>
      <c r="L69" s="4"/>
      <c r="M69" s="32">
        <f>(M67+M68)/3.28</f>
        <v>0</v>
      </c>
      <c r="N69" s="32">
        <f>(N67+N68)/24</f>
        <v>0.21608333333333338</v>
      </c>
      <c r="O69" s="23"/>
      <c r="P69" s="32">
        <f>M69+N69</f>
        <v>0.21608333333333338</v>
      </c>
      <c r="Q69" s="7"/>
    </row>
    <row r="70" spans="1:17" ht="15.75" customHeight="1" x14ac:dyDescent="0.25">
      <c r="A70" s="2"/>
      <c r="B70" s="2"/>
      <c r="C70" s="2"/>
      <c r="D70" s="2"/>
      <c r="E70" s="2"/>
      <c r="F70" s="2"/>
      <c r="G70" s="2"/>
      <c r="H70" s="2"/>
      <c r="I70" s="2"/>
      <c r="J70" s="2"/>
      <c r="K70" s="2"/>
      <c r="L70" s="7"/>
      <c r="M70" s="29">
        <f>M69*1000</f>
        <v>0</v>
      </c>
      <c r="N70" s="29">
        <f>N69*1000</f>
        <v>216.08333333333337</v>
      </c>
      <c r="O70" s="23"/>
      <c r="P70" s="29">
        <f>M70+N70</f>
        <v>216.08333333333337</v>
      </c>
      <c r="Q70" s="7"/>
    </row>
    <row r="71" spans="1:17" ht="15.75" customHeight="1" x14ac:dyDescent="0.25">
      <c r="A71" s="2"/>
      <c r="B71" s="2"/>
      <c r="C71" s="2"/>
      <c r="D71" s="2"/>
      <c r="E71" s="2"/>
      <c r="F71" s="2" t="s">
        <v>124</v>
      </c>
      <c r="G71" s="2"/>
      <c r="H71" s="2"/>
      <c r="I71" s="2"/>
      <c r="J71" s="2"/>
      <c r="K71" s="2"/>
      <c r="L71" s="2"/>
      <c r="M71" s="34"/>
      <c r="N71" s="34"/>
      <c r="O71" s="2"/>
      <c r="P71" s="2"/>
      <c r="Q71" s="2"/>
    </row>
    <row r="72" spans="1:17" ht="15.75" customHeight="1" x14ac:dyDescent="0.25">
      <c r="A72" s="133"/>
      <c r="B72" s="134"/>
      <c r="C72" s="134"/>
      <c r="D72" s="134"/>
      <c r="E72" s="68"/>
      <c r="F72" s="2"/>
      <c r="G72" s="2"/>
      <c r="H72" s="2"/>
      <c r="I72" s="2"/>
      <c r="J72" s="68"/>
      <c r="K72" s="2"/>
      <c r="L72" s="2"/>
      <c r="M72" s="2"/>
      <c r="N72" s="2"/>
      <c r="O72" s="2"/>
      <c r="P72" s="2"/>
      <c r="Q72" s="2"/>
    </row>
    <row r="73" spans="1:17" ht="15.75" customHeight="1" x14ac:dyDescent="0.25">
      <c r="A73" s="2"/>
      <c r="B73" s="2"/>
      <c r="C73" s="2"/>
      <c r="D73" s="2"/>
      <c r="E73" s="2"/>
      <c r="F73" s="2"/>
      <c r="G73" s="2"/>
      <c r="H73" s="2"/>
      <c r="I73" s="2"/>
      <c r="J73" s="2"/>
      <c r="K73" s="2"/>
      <c r="L73" s="2"/>
      <c r="M73" s="2"/>
      <c r="N73" s="2"/>
      <c r="O73" s="2"/>
      <c r="P73" s="2"/>
      <c r="Q73" s="2"/>
    </row>
    <row r="74" spans="1:17" ht="15.75" customHeight="1" x14ac:dyDescent="0.25">
      <c r="A74" s="2"/>
      <c r="B74" s="2"/>
      <c r="C74" s="2"/>
      <c r="D74" s="2"/>
      <c r="E74" s="33"/>
      <c r="F74" s="2"/>
      <c r="G74" s="2"/>
      <c r="H74" s="2"/>
      <c r="I74" s="2"/>
      <c r="J74" s="2"/>
      <c r="K74" s="16"/>
      <c r="L74" s="16"/>
      <c r="M74" s="2"/>
      <c r="N74" s="2"/>
      <c r="O74" s="2"/>
      <c r="P74" s="2"/>
      <c r="Q74" s="2"/>
    </row>
    <row r="75" spans="1:17" ht="15.75" customHeight="1" x14ac:dyDescent="0.25">
      <c r="A75" s="2"/>
      <c r="B75" s="2"/>
      <c r="C75" s="2"/>
      <c r="D75" s="2"/>
      <c r="E75" s="2"/>
      <c r="F75" s="2"/>
      <c r="G75" s="2"/>
      <c r="H75" s="2"/>
      <c r="I75" s="2"/>
      <c r="J75" s="2"/>
      <c r="K75" s="16"/>
      <c r="L75" s="16"/>
      <c r="M75" s="2"/>
      <c r="N75" s="2"/>
      <c r="O75" s="2"/>
      <c r="P75" s="2"/>
      <c r="Q75" s="2"/>
    </row>
    <row r="76" spans="1:17" ht="15.75" customHeight="1" x14ac:dyDescent="0.25">
      <c r="A76" s="2"/>
      <c r="B76" s="2"/>
      <c r="C76" s="2"/>
      <c r="D76" s="2"/>
      <c r="E76" s="2"/>
      <c r="F76" s="2"/>
      <c r="G76" s="2"/>
      <c r="H76" s="2"/>
      <c r="I76" s="2"/>
      <c r="J76" s="2"/>
      <c r="K76" s="16"/>
      <c r="L76" s="16"/>
      <c r="M76" s="2"/>
      <c r="N76" s="2"/>
      <c r="O76" s="2"/>
      <c r="P76" s="2"/>
      <c r="Q76" s="2"/>
    </row>
    <row r="77" spans="1:17" ht="15.75" customHeight="1" x14ac:dyDescent="0.25">
      <c r="A77" s="2"/>
      <c r="B77" s="2"/>
      <c r="C77" s="2"/>
      <c r="D77" s="2"/>
      <c r="E77" s="2"/>
      <c r="F77" s="2"/>
      <c r="G77" s="2"/>
      <c r="H77" s="2"/>
      <c r="I77" s="2"/>
      <c r="J77" s="2"/>
      <c r="K77" s="2"/>
      <c r="L77" s="2"/>
      <c r="M77" s="2"/>
      <c r="N77" s="2"/>
      <c r="O77" s="2"/>
      <c r="P77" s="2"/>
      <c r="Q77" s="2"/>
    </row>
    <row r="78" spans="1:17" ht="15.75" customHeight="1" x14ac:dyDescent="0.25">
      <c r="A78" s="2"/>
      <c r="B78" s="2"/>
      <c r="C78" s="2"/>
      <c r="D78" s="2"/>
      <c r="E78" s="2"/>
      <c r="F78" s="2"/>
      <c r="G78" s="2"/>
      <c r="H78" s="2"/>
      <c r="I78" s="2"/>
      <c r="J78" s="2"/>
      <c r="K78" s="2"/>
      <c r="L78" s="2"/>
      <c r="M78" s="2"/>
      <c r="N78" s="2"/>
      <c r="O78" s="2"/>
      <c r="P78" s="2"/>
      <c r="Q78" s="2"/>
    </row>
    <row r="79" spans="1:17" ht="15.75" customHeight="1" x14ac:dyDescent="0.25">
      <c r="A79" s="2"/>
      <c r="B79" s="2"/>
      <c r="C79" s="2"/>
      <c r="D79" s="2"/>
      <c r="E79" s="2"/>
      <c r="F79" s="2"/>
      <c r="G79" s="2"/>
      <c r="H79" s="2"/>
      <c r="I79" s="2"/>
      <c r="J79" s="2"/>
      <c r="K79" s="2"/>
      <c r="L79" s="2"/>
      <c r="M79" s="2"/>
      <c r="N79" s="2"/>
      <c r="O79" s="2"/>
      <c r="P79" s="2"/>
      <c r="Q79" s="2"/>
    </row>
    <row r="80" spans="1:17" ht="15.75" customHeight="1" x14ac:dyDescent="0.25">
      <c r="A80" s="2"/>
      <c r="B80" s="2"/>
      <c r="C80" s="2"/>
      <c r="D80" s="2"/>
      <c r="E80" s="2"/>
      <c r="F80" s="2"/>
      <c r="G80" s="2"/>
      <c r="H80" s="2"/>
      <c r="I80" s="2"/>
      <c r="J80" s="2"/>
      <c r="K80" s="23" t="s">
        <v>126</v>
      </c>
      <c r="L80" s="23" t="s">
        <v>127</v>
      </c>
      <c r="M80" s="23" t="s">
        <v>128</v>
      </c>
      <c r="N80" s="23" t="s">
        <v>129</v>
      </c>
      <c r="O80" s="2"/>
      <c r="P80" s="2"/>
      <c r="Q80" s="2"/>
    </row>
    <row r="81" spans="1:17" ht="15.75" customHeight="1" x14ac:dyDescent="0.25">
      <c r="A81" s="2"/>
      <c r="B81" s="2"/>
      <c r="C81" s="2"/>
      <c r="D81" s="2"/>
      <c r="E81" s="2"/>
      <c r="F81" s="2"/>
      <c r="G81" s="2"/>
      <c r="H81" s="2"/>
      <c r="I81" s="2"/>
      <c r="J81" s="2"/>
      <c r="K81" s="29">
        <v>0</v>
      </c>
      <c r="L81" s="29">
        <v>1.0725</v>
      </c>
      <c r="M81" s="32">
        <f>K81+L81</f>
        <v>1.0725</v>
      </c>
      <c r="N81" s="32">
        <f>M81-M63</f>
        <v>-7.9499999999999904E-2</v>
      </c>
      <c r="O81" s="2"/>
      <c r="P81" s="2"/>
      <c r="Q81" s="2"/>
    </row>
    <row r="82" spans="1:17" ht="15.75" customHeight="1" x14ac:dyDescent="0.25">
      <c r="A82" s="2"/>
      <c r="B82" s="2"/>
      <c r="C82" s="2"/>
      <c r="D82" s="2"/>
      <c r="E82" s="2"/>
      <c r="F82" s="2"/>
      <c r="G82" s="2"/>
      <c r="H82" s="2"/>
      <c r="I82" s="2"/>
      <c r="J82" s="2"/>
      <c r="K82" s="35">
        <v>0</v>
      </c>
      <c r="L82" s="35">
        <f>L81-N81</f>
        <v>1.1519999999999999</v>
      </c>
      <c r="M82" s="32">
        <f>K82+L82</f>
        <v>1.1519999999999999</v>
      </c>
      <c r="N82" s="32">
        <f>N81/2</f>
        <v>-3.9749999999999952E-2</v>
      </c>
      <c r="O82" s="2"/>
      <c r="P82" s="2"/>
      <c r="Q82" s="2"/>
    </row>
    <row r="83" spans="1:17" ht="15.75" customHeight="1" x14ac:dyDescent="0.25">
      <c r="A83" s="2"/>
      <c r="B83" s="2"/>
      <c r="C83" s="2"/>
      <c r="D83" s="2"/>
      <c r="E83" s="2"/>
      <c r="F83" s="2"/>
      <c r="G83" s="2"/>
      <c r="H83" s="2"/>
      <c r="I83" s="2"/>
      <c r="J83" s="2"/>
      <c r="K83" s="2"/>
      <c r="L83" s="2"/>
      <c r="M83" s="2"/>
      <c r="N83" s="2"/>
      <c r="O83" s="2"/>
      <c r="P83" s="2"/>
      <c r="Q83" s="2"/>
    </row>
    <row r="84" spans="1:17" ht="15.75" customHeight="1" x14ac:dyDescent="0.25">
      <c r="A84" s="2"/>
      <c r="B84" s="2"/>
      <c r="C84" s="2"/>
      <c r="D84" s="2"/>
      <c r="E84" s="2"/>
      <c r="F84" s="2"/>
      <c r="G84" s="2"/>
      <c r="H84" s="2"/>
      <c r="I84" s="2"/>
      <c r="J84" s="2"/>
      <c r="K84" s="2"/>
      <c r="L84" s="2"/>
      <c r="M84" s="2"/>
      <c r="N84" s="2"/>
      <c r="O84" s="2"/>
      <c r="P84" s="2"/>
      <c r="Q84" s="2"/>
    </row>
    <row r="85" spans="1:17" ht="15.75" customHeight="1" x14ac:dyDescent="0.25">
      <c r="A85" s="2"/>
      <c r="B85" s="2"/>
      <c r="C85" s="2"/>
      <c r="D85" s="2"/>
      <c r="E85" s="2"/>
      <c r="F85" s="2"/>
      <c r="G85" s="2"/>
      <c r="H85" s="2"/>
      <c r="I85" s="2"/>
      <c r="J85" s="2"/>
      <c r="K85" s="2"/>
      <c r="L85" s="2"/>
      <c r="M85" s="2"/>
      <c r="N85" s="2"/>
      <c r="O85" s="2"/>
      <c r="P85" s="2"/>
      <c r="Q85" s="2"/>
    </row>
    <row r="86" spans="1:17" ht="15.75" customHeight="1" x14ac:dyDescent="0.25">
      <c r="A86" s="2"/>
      <c r="B86" s="2"/>
      <c r="C86" s="2"/>
      <c r="D86" s="2"/>
      <c r="E86" s="2"/>
      <c r="F86" s="2"/>
      <c r="G86" s="2"/>
      <c r="H86" s="2"/>
      <c r="I86" s="2"/>
      <c r="J86" s="2"/>
      <c r="K86" s="2"/>
      <c r="L86" s="2"/>
      <c r="M86" s="2"/>
      <c r="N86" s="2"/>
      <c r="O86" s="2"/>
      <c r="P86" s="2"/>
      <c r="Q86" s="2"/>
    </row>
    <row r="87" spans="1:17" ht="15.75" customHeight="1" x14ac:dyDescent="0.25">
      <c r="A87" s="2"/>
      <c r="B87" s="2"/>
      <c r="C87" s="2"/>
      <c r="D87" s="2"/>
      <c r="E87" s="2"/>
      <c r="F87" s="2"/>
      <c r="G87" s="2"/>
      <c r="H87" s="2"/>
      <c r="I87" s="2"/>
      <c r="J87" s="2"/>
      <c r="K87" s="2"/>
      <c r="L87" s="2"/>
      <c r="M87" s="2"/>
      <c r="N87" s="2"/>
      <c r="O87" s="2"/>
      <c r="P87" s="2"/>
      <c r="Q87" s="2"/>
    </row>
    <row r="88" spans="1:17" ht="15.75" customHeight="1" x14ac:dyDescent="0.25">
      <c r="A88" s="2"/>
      <c r="B88" s="2"/>
      <c r="C88" s="2"/>
      <c r="D88" s="2"/>
      <c r="E88" s="2"/>
      <c r="F88" s="2"/>
      <c r="G88" s="2"/>
      <c r="H88" s="2"/>
      <c r="I88" s="2"/>
      <c r="J88" s="2"/>
      <c r="K88" s="2"/>
      <c r="L88" s="2"/>
      <c r="M88" s="2"/>
      <c r="N88" s="2"/>
      <c r="O88" s="2"/>
      <c r="P88" s="2"/>
      <c r="Q88" s="2"/>
    </row>
    <row r="89" spans="1:17" ht="15.75" customHeight="1" x14ac:dyDescent="0.25">
      <c r="A89" s="2"/>
      <c r="B89" s="2"/>
      <c r="C89" s="2"/>
      <c r="D89" s="2"/>
      <c r="E89" s="2"/>
      <c r="F89" s="2"/>
      <c r="G89" s="2"/>
      <c r="H89" s="2"/>
      <c r="I89" s="2"/>
      <c r="J89" s="2"/>
      <c r="K89" s="2"/>
      <c r="L89" s="2"/>
      <c r="M89" s="2"/>
      <c r="N89" s="2"/>
      <c r="O89" s="2"/>
      <c r="P89" s="2"/>
      <c r="Q89" s="2"/>
    </row>
    <row r="90" spans="1:17" ht="15.75" customHeight="1" x14ac:dyDescent="0.25">
      <c r="A90" s="2"/>
      <c r="B90" s="2"/>
      <c r="C90" s="2"/>
      <c r="D90" s="2"/>
      <c r="E90" s="2"/>
      <c r="F90" s="2"/>
      <c r="G90" s="2"/>
      <c r="H90" s="2"/>
      <c r="I90" s="2"/>
      <c r="J90" s="2"/>
      <c r="K90" s="2"/>
      <c r="L90" s="2"/>
      <c r="M90" s="2"/>
      <c r="N90" s="2"/>
      <c r="O90" s="2"/>
      <c r="P90" s="2"/>
      <c r="Q90" s="2"/>
    </row>
    <row r="91" spans="1:17" ht="15.75" customHeight="1" x14ac:dyDescent="0.25">
      <c r="A91" s="2"/>
      <c r="B91" s="2"/>
      <c r="C91" s="2"/>
      <c r="D91" s="2"/>
      <c r="E91" s="2"/>
      <c r="F91" s="2"/>
      <c r="G91" s="2"/>
      <c r="H91" s="2"/>
      <c r="I91" s="2"/>
      <c r="J91" s="2"/>
      <c r="K91" s="2"/>
      <c r="L91" s="2"/>
      <c r="M91" s="2"/>
      <c r="N91" s="2"/>
      <c r="O91" s="2"/>
      <c r="P91" s="2"/>
      <c r="Q91" s="2"/>
    </row>
    <row r="92" spans="1:17" ht="15.75" customHeight="1" x14ac:dyDescent="0.25">
      <c r="A92" s="2"/>
      <c r="B92" s="2"/>
      <c r="C92" s="2"/>
      <c r="D92" s="2"/>
      <c r="E92" s="2"/>
      <c r="F92" s="2"/>
      <c r="G92" s="2"/>
      <c r="H92" s="2"/>
      <c r="I92" s="2"/>
      <c r="J92" s="2"/>
      <c r="K92" s="2"/>
      <c r="L92" s="2"/>
      <c r="M92" s="2"/>
      <c r="N92" s="2"/>
      <c r="O92" s="2"/>
      <c r="P92" s="2"/>
      <c r="Q92" s="2"/>
    </row>
    <row r="93" spans="1:17" ht="15.75" customHeight="1" x14ac:dyDescent="0.25">
      <c r="A93" s="2"/>
      <c r="B93" s="2"/>
      <c r="C93" s="2"/>
      <c r="D93" s="2"/>
      <c r="E93" s="2"/>
      <c r="F93" s="2"/>
      <c r="G93" s="2"/>
      <c r="H93" s="2"/>
      <c r="I93" s="2"/>
      <c r="J93" s="2"/>
      <c r="K93" s="2"/>
      <c r="L93" s="2"/>
      <c r="M93" s="2"/>
      <c r="N93" s="2"/>
      <c r="O93" s="2"/>
      <c r="P93" s="2"/>
      <c r="Q93" s="2"/>
    </row>
    <row r="94" spans="1:17" ht="15.75" customHeight="1" x14ac:dyDescent="0.25">
      <c r="A94" s="2"/>
      <c r="B94" s="2"/>
      <c r="C94" s="2"/>
      <c r="D94" s="2"/>
      <c r="E94" s="2"/>
      <c r="F94" s="2"/>
      <c r="G94" s="2"/>
      <c r="H94" s="2"/>
      <c r="I94" s="2"/>
      <c r="J94" s="2"/>
      <c r="K94" s="2"/>
      <c r="L94" s="2"/>
      <c r="M94" s="2"/>
      <c r="N94" s="2"/>
      <c r="O94" s="2"/>
      <c r="P94" s="2"/>
      <c r="Q94" s="2"/>
    </row>
    <row r="95" spans="1:17" ht="15.75" customHeight="1" x14ac:dyDescent="0.25">
      <c r="A95" s="2"/>
      <c r="B95" s="2"/>
      <c r="C95" s="2"/>
      <c r="D95" s="2"/>
      <c r="E95" s="2"/>
      <c r="F95" s="2"/>
      <c r="G95" s="2"/>
      <c r="H95" s="2"/>
      <c r="I95" s="2"/>
      <c r="J95" s="2"/>
      <c r="K95" s="2"/>
      <c r="L95" s="2"/>
      <c r="M95" s="2"/>
      <c r="N95" s="2"/>
      <c r="O95" s="2"/>
      <c r="P95" s="2"/>
      <c r="Q95" s="2"/>
    </row>
    <row r="96" spans="1:17" ht="15.75" customHeight="1" x14ac:dyDescent="0.25">
      <c r="A96" s="2"/>
      <c r="B96" s="2"/>
      <c r="C96" s="2"/>
      <c r="D96" s="2"/>
      <c r="E96" s="2"/>
      <c r="F96" s="2"/>
      <c r="G96" s="2"/>
      <c r="H96" s="2"/>
      <c r="I96" s="2"/>
      <c r="J96" s="2"/>
      <c r="K96" s="2"/>
      <c r="L96" s="2"/>
      <c r="M96" s="2"/>
      <c r="N96" s="2"/>
      <c r="O96" s="2"/>
      <c r="P96" s="2"/>
      <c r="Q96" s="2"/>
    </row>
    <row r="97" spans="1:17" ht="15.75" customHeight="1" x14ac:dyDescent="0.25">
      <c r="A97" s="2"/>
      <c r="B97" s="2"/>
      <c r="C97" s="2"/>
      <c r="D97" s="2"/>
      <c r="E97" s="2"/>
      <c r="F97" s="2"/>
      <c r="G97" s="2"/>
      <c r="H97" s="2"/>
      <c r="I97" s="2"/>
      <c r="J97" s="2"/>
      <c r="K97" s="2"/>
      <c r="L97" s="2"/>
      <c r="M97" s="2"/>
      <c r="N97" s="2"/>
      <c r="O97" s="2"/>
      <c r="P97" s="2"/>
      <c r="Q97" s="2"/>
    </row>
    <row r="98" spans="1:17" ht="15.75" customHeight="1" x14ac:dyDescent="0.25">
      <c r="A98" s="2"/>
      <c r="B98" s="2"/>
      <c r="C98" s="2"/>
      <c r="D98" s="2"/>
      <c r="E98" s="2"/>
      <c r="F98" s="2"/>
      <c r="G98" s="2"/>
      <c r="H98" s="2"/>
      <c r="I98" s="2"/>
      <c r="J98" s="2"/>
      <c r="K98" s="2"/>
      <c r="L98" s="2"/>
      <c r="M98" s="2"/>
      <c r="N98" s="2"/>
      <c r="O98" s="2"/>
      <c r="P98" s="2"/>
      <c r="Q98" s="2"/>
    </row>
    <row r="99" spans="1:17" ht="15.75" customHeight="1" x14ac:dyDescent="0.25">
      <c r="A99" s="2"/>
      <c r="B99" s="2"/>
      <c r="C99" s="2"/>
      <c r="D99" s="2"/>
      <c r="E99" s="2"/>
      <c r="F99" s="2"/>
      <c r="G99" s="2"/>
      <c r="H99" s="2"/>
      <c r="I99" s="2"/>
      <c r="J99" s="2"/>
      <c r="K99" s="2"/>
      <c r="L99" s="2"/>
      <c r="M99" s="2"/>
      <c r="N99" s="2"/>
      <c r="O99" s="2"/>
      <c r="P99" s="2"/>
      <c r="Q99" s="2"/>
    </row>
    <row r="100" spans="1:17" ht="15.75" customHeight="1" x14ac:dyDescent="0.25">
      <c r="A100" s="2"/>
      <c r="B100" s="2"/>
      <c r="C100" s="2"/>
      <c r="D100" s="2"/>
      <c r="E100" s="2"/>
      <c r="F100" s="2"/>
      <c r="G100" s="2"/>
      <c r="H100" s="2"/>
      <c r="I100" s="2"/>
      <c r="J100" s="2"/>
      <c r="K100" s="2"/>
      <c r="L100" s="2"/>
      <c r="M100" s="2"/>
      <c r="N100" s="2"/>
      <c r="O100" s="2"/>
      <c r="P100" s="2"/>
      <c r="Q100" s="2"/>
    </row>
    <row r="101" spans="1:17" ht="15.75" customHeight="1" x14ac:dyDescent="0.25">
      <c r="A101" s="2"/>
      <c r="B101" s="2"/>
      <c r="C101" s="2"/>
      <c r="D101" s="2"/>
      <c r="E101" s="2"/>
      <c r="F101" s="2"/>
      <c r="G101" s="2"/>
      <c r="H101" s="2"/>
      <c r="I101" s="2"/>
      <c r="J101" s="2"/>
      <c r="K101" s="2"/>
      <c r="L101" s="2"/>
      <c r="M101" s="2"/>
      <c r="N101" s="2"/>
      <c r="O101" s="2"/>
      <c r="P101" s="2"/>
      <c r="Q101" s="2"/>
    </row>
  </sheetData>
  <mergeCells count="37">
    <mergeCell ref="L11:L12"/>
    <mergeCell ref="M11:N11"/>
    <mergeCell ref="A1:J1"/>
    <mergeCell ref="A2:J2"/>
    <mergeCell ref="A3:J3"/>
    <mergeCell ref="A4:J4"/>
    <mergeCell ref="A5:B5"/>
    <mergeCell ref="C5:J5"/>
    <mergeCell ref="A6:B6"/>
    <mergeCell ref="C6:J6"/>
    <mergeCell ref="A7:B7"/>
    <mergeCell ref="C7:J7"/>
    <mergeCell ref="A8:B8"/>
    <mergeCell ref="C8:J8"/>
    <mergeCell ref="A9:B9"/>
    <mergeCell ref="C9:J9"/>
    <mergeCell ref="A10:B10"/>
    <mergeCell ref="C10:J10"/>
    <mergeCell ref="A11:A12"/>
    <mergeCell ref="B11:B12"/>
    <mergeCell ref="C11:C12"/>
    <mergeCell ref="D11:D12"/>
    <mergeCell ref="E11:E12"/>
    <mergeCell ref="F11:F12"/>
    <mergeCell ref="G11:G12"/>
    <mergeCell ref="H11:H12"/>
    <mergeCell ref="I11:I12"/>
    <mergeCell ref="J11:J12"/>
    <mergeCell ref="A61:D61"/>
    <mergeCell ref="E61:J61"/>
    <mergeCell ref="A72:D72"/>
    <mergeCell ref="A62:G62"/>
    <mergeCell ref="A63:D64"/>
    <mergeCell ref="E63:G63"/>
    <mergeCell ref="E64:G64"/>
    <mergeCell ref="A66:J66"/>
    <mergeCell ref="H67:J67"/>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1"/>
  <sheetViews>
    <sheetView workbookViewId="0">
      <selection activeCell="M16" sqref="M16"/>
    </sheetView>
  </sheetViews>
  <sheetFormatPr defaultColWidth="14.42578125" defaultRowHeight="15" x14ac:dyDescent="0.25"/>
  <cols>
    <col min="1" max="1" width="10.5703125" style="71" customWidth="1"/>
    <col min="2" max="2" width="18.5703125" style="71" customWidth="1"/>
    <col min="3" max="4" width="12.7109375" style="71" customWidth="1"/>
    <col min="5" max="5" width="14.7109375" style="71" customWidth="1"/>
    <col min="6" max="6" width="12.42578125" style="71" customWidth="1"/>
    <col min="7" max="7" width="15.140625" style="71" customWidth="1"/>
    <col min="8" max="9" width="12.7109375" style="71" customWidth="1"/>
    <col min="10" max="10" width="15" style="71" customWidth="1"/>
    <col min="11" max="11" width="9.140625" style="71" customWidth="1"/>
    <col min="12" max="12" width="13" style="71" customWidth="1"/>
    <col min="13" max="13" width="12.7109375" style="71" customWidth="1"/>
    <col min="14" max="14" width="14.28515625" style="71" customWidth="1"/>
    <col min="15" max="15" width="7.85546875" style="71" customWidth="1"/>
    <col min="16" max="17" width="9.140625" style="71" customWidth="1"/>
    <col min="18" max="16384" width="14.42578125" style="71"/>
  </cols>
  <sheetData>
    <row r="1" spans="1:17" ht="24" x14ac:dyDescent="0.4">
      <c r="A1" s="108" t="s">
        <v>0</v>
      </c>
      <c r="B1" s="109"/>
      <c r="C1" s="109"/>
      <c r="D1" s="109"/>
      <c r="E1" s="109"/>
      <c r="F1" s="109"/>
      <c r="G1" s="109"/>
      <c r="H1" s="109"/>
      <c r="I1" s="109"/>
      <c r="J1" s="110"/>
      <c r="K1" s="1"/>
      <c r="L1" s="2"/>
      <c r="M1" s="2"/>
      <c r="N1" s="2"/>
      <c r="O1" s="3"/>
      <c r="P1" s="4" t="s">
        <v>1</v>
      </c>
      <c r="Q1" s="2"/>
    </row>
    <row r="2" spans="1:17" ht="18.75" x14ac:dyDescent="0.3">
      <c r="A2" s="111" t="s">
        <v>2</v>
      </c>
      <c r="B2" s="109"/>
      <c r="C2" s="109"/>
      <c r="D2" s="109"/>
      <c r="E2" s="109"/>
      <c r="F2" s="109"/>
      <c r="G2" s="109"/>
      <c r="H2" s="109"/>
      <c r="I2" s="109"/>
      <c r="J2" s="110"/>
      <c r="K2" s="2"/>
      <c r="L2" s="2"/>
      <c r="M2" s="2"/>
      <c r="N2" s="2"/>
      <c r="O2" s="5"/>
      <c r="P2" s="4" t="s">
        <v>3</v>
      </c>
      <c r="Q2" s="2"/>
    </row>
    <row r="3" spans="1:17" ht="18.75" customHeight="1" x14ac:dyDescent="0.25">
      <c r="A3" s="112" t="s">
        <v>201</v>
      </c>
      <c r="B3" s="113"/>
      <c r="C3" s="113"/>
      <c r="D3" s="113"/>
      <c r="E3" s="113"/>
      <c r="F3" s="113"/>
      <c r="G3" s="113"/>
      <c r="H3" s="113"/>
      <c r="I3" s="113"/>
      <c r="J3" s="114"/>
      <c r="K3" s="6"/>
      <c r="L3" s="6"/>
      <c r="N3" s="6"/>
      <c r="O3" s="6"/>
      <c r="P3" s="6"/>
      <c r="Q3" s="6"/>
    </row>
    <row r="4" spans="1:17" ht="24" x14ac:dyDescent="0.4">
      <c r="A4" s="108" t="s">
        <v>4</v>
      </c>
      <c r="B4" s="109"/>
      <c r="C4" s="109"/>
      <c r="D4" s="109"/>
      <c r="E4" s="109"/>
      <c r="F4" s="109"/>
      <c r="G4" s="109"/>
      <c r="H4" s="109"/>
      <c r="I4" s="109"/>
      <c r="J4" s="110"/>
      <c r="K4" s="2"/>
      <c r="L4" s="2"/>
      <c r="M4" s="6"/>
      <c r="N4" s="2"/>
      <c r="O4" s="2"/>
      <c r="P4" s="2"/>
      <c r="Q4" s="2"/>
    </row>
    <row r="5" spans="1:17" x14ac:dyDescent="0.25">
      <c r="A5" s="115" t="s">
        <v>5</v>
      </c>
      <c r="B5" s="110"/>
      <c r="C5" s="116" t="s">
        <v>6</v>
      </c>
      <c r="D5" s="109"/>
      <c r="E5" s="109"/>
      <c r="F5" s="109"/>
      <c r="G5" s="109"/>
      <c r="H5" s="109"/>
      <c r="I5" s="109"/>
      <c r="J5" s="110"/>
      <c r="K5" s="2"/>
      <c r="L5" s="2"/>
      <c r="M5" s="2"/>
      <c r="N5" s="2"/>
      <c r="O5" s="2"/>
      <c r="P5" s="2"/>
      <c r="Q5" s="2"/>
    </row>
    <row r="6" spans="1:17" ht="45" customHeight="1" x14ac:dyDescent="0.25">
      <c r="A6" s="117" t="s">
        <v>7</v>
      </c>
      <c r="B6" s="110"/>
      <c r="C6" s="118" t="s">
        <v>8</v>
      </c>
      <c r="D6" s="109"/>
      <c r="E6" s="109"/>
      <c r="F6" s="109"/>
      <c r="G6" s="109"/>
      <c r="H6" s="109"/>
      <c r="I6" s="109"/>
      <c r="J6" s="110"/>
      <c r="K6" s="2"/>
      <c r="L6" s="2"/>
      <c r="M6" s="2"/>
      <c r="N6" s="2"/>
      <c r="O6" s="2"/>
      <c r="P6" s="2"/>
      <c r="Q6" s="2"/>
    </row>
    <row r="7" spans="1:17" x14ac:dyDescent="0.25">
      <c r="A7" s="117" t="s">
        <v>9</v>
      </c>
      <c r="B7" s="110"/>
      <c r="C7" s="119" t="s">
        <v>10</v>
      </c>
      <c r="D7" s="109"/>
      <c r="E7" s="109"/>
      <c r="F7" s="109"/>
      <c r="G7" s="109"/>
      <c r="H7" s="109"/>
      <c r="I7" s="109"/>
      <c r="J7" s="110"/>
      <c r="K7" s="2"/>
      <c r="L7" s="2"/>
      <c r="M7" s="2"/>
      <c r="N7" s="2"/>
      <c r="O7" s="2"/>
      <c r="P7" s="2"/>
      <c r="Q7" s="2"/>
    </row>
    <row r="8" spans="1:17" x14ac:dyDescent="0.25">
      <c r="A8" s="117" t="s">
        <v>11</v>
      </c>
      <c r="B8" s="110"/>
      <c r="C8" s="119" t="s">
        <v>12</v>
      </c>
      <c r="D8" s="109"/>
      <c r="E8" s="109"/>
      <c r="F8" s="109"/>
      <c r="G8" s="109"/>
      <c r="H8" s="109"/>
      <c r="I8" s="109"/>
      <c r="J8" s="110"/>
      <c r="K8" s="2"/>
      <c r="L8" s="2"/>
      <c r="M8" s="2"/>
      <c r="N8" s="2"/>
      <c r="O8" s="2"/>
      <c r="P8" s="2"/>
      <c r="Q8" s="2"/>
    </row>
    <row r="9" spans="1:17" x14ac:dyDescent="0.25">
      <c r="A9" s="120" t="s">
        <v>13</v>
      </c>
      <c r="B9" s="110"/>
      <c r="C9" s="121" t="s">
        <v>205</v>
      </c>
      <c r="D9" s="122"/>
      <c r="E9" s="122"/>
      <c r="F9" s="122"/>
      <c r="G9" s="122"/>
      <c r="H9" s="122"/>
      <c r="I9" s="122"/>
      <c r="J9" s="123"/>
      <c r="K9" s="6"/>
      <c r="L9" s="6"/>
      <c r="M9" s="6"/>
      <c r="N9" s="6"/>
      <c r="O9" s="6"/>
      <c r="P9" s="6"/>
      <c r="Q9" s="6"/>
    </row>
    <row r="10" spans="1:17" x14ac:dyDescent="0.25">
      <c r="A10" s="117" t="s">
        <v>14</v>
      </c>
      <c r="B10" s="110"/>
      <c r="C10" s="121"/>
      <c r="D10" s="122"/>
      <c r="E10" s="122"/>
      <c r="F10" s="122"/>
      <c r="G10" s="122"/>
      <c r="H10" s="122"/>
      <c r="I10" s="122"/>
      <c r="J10" s="123"/>
      <c r="K10" s="2"/>
      <c r="L10" s="2"/>
      <c r="M10" s="2"/>
      <c r="N10" s="2"/>
      <c r="O10" s="2"/>
      <c r="P10" s="2"/>
      <c r="Q10" s="2"/>
    </row>
    <row r="11" spans="1:17" ht="33" customHeight="1" x14ac:dyDescent="0.25">
      <c r="A11" s="124" t="s">
        <v>15</v>
      </c>
      <c r="B11" s="124" t="s">
        <v>16</v>
      </c>
      <c r="C11" s="126" t="s">
        <v>17</v>
      </c>
      <c r="D11" s="126" t="s">
        <v>18</v>
      </c>
      <c r="E11" s="124" t="s">
        <v>19</v>
      </c>
      <c r="F11" s="124" t="s">
        <v>15</v>
      </c>
      <c r="G11" s="124" t="s">
        <v>16</v>
      </c>
      <c r="H11" s="126" t="s">
        <v>17</v>
      </c>
      <c r="I11" s="126" t="s">
        <v>18</v>
      </c>
      <c r="J11" s="124" t="s">
        <v>19</v>
      </c>
      <c r="K11" s="2"/>
      <c r="L11" s="175" t="s">
        <v>16</v>
      </c>
      <c r="M11" s="176" t="s">
        <v>293</v>
      </c>
      <c r="N11" s="176"/>
      <c r="O11" s="2"/>
      <c r="P11" s="2"/>
      <c r="Q11" s="2"/>
    </row>
    <row r="12" spans="1:17" ht="13.5" customHeight="1" x14ac:dyDescent="0.25">
      <c r="A12" s="125"/>
      <c r="B12" s="125"/>
      <c r="C12" s="125"/>
      <c r="D12" s="125"/>
      <c r="E12" s="125"/>
      <c r="F12" s="125"/>
      <c r="G12" s="125"/>
      <c r="H12" s="125"/>
      <c r="I12" s="125"/>
      <c r="J12" s="125"/>
      <c r="K12" s="2"/>
      <c r="L12" s="175"/>
      <c r="M12" s="7" t="s">
        <v>17</v>
      </c>
      <c r="N12" s="2" t="s">
        <v>18</v>
      </c>
      <c r="O12" s="2"/>
      <c r="P12" s="2"/>
      <c r="Q12" s="2"/>
    </row>
    <row r="13" spans="1:17" x14ac:dyDescent="0.25">
      <c r="A13" s="8">
        <v>1</v>
      </c>
      <c r="B13" s="9" t="s">
        <v>20</v>
      </c>
      <c r="C13" s="38">
        <v>0</v>
      </c>
      <c r="D13" s="10">
        <v>210</v>
      </c>
      <c r="E13" s="11">
        <f t="shared" ref="E13:E60" si="0">SUM(C13,D13)</f>
        <v>210</v>
      </c>
      <c r="F13" s="8">
        <v>49</v>
      </c>
      <c r="G13" s="12" t="s">
        <v>21</v>
      </c>
      <c r="H13" s="38">
        <v>0</v>
      </c>
      <c r="I13" s="10">
        <v>210</v>
      </c>
      <c r="J13" s="8">
        <f t="shared" ref="J13:J60" si="1">SUM(H13,I13)</f>
        <v>210</v>
      </c>
      <c r="K13" s="2"/>
      <c r="L13" s="2"/>
      <c r="M13" s="7"/>
      <c r="N13" s="7"/>
      <c r="O13" s="2"/>
      <c r="P13" s="2"/>
      <c r="Q13" s="2"/>
    </row>
    <row r="14" spans="1:17" x14ac:dyDescent="0.25">
      <c r="A14" s="8">
        <f t="shared" ref="A14:A36" si="2">A13+1</f>
        <v>2</v>
      </c>
      <c r="B14" s="9" t="s">
        <v>22</v>
      </c>
      <c r="C14" s="38">
        <v>0</v>
      </c>
      <c r="D14" s="10">
        <v>210</v>
      </c>
      <c r="E14" s="11">
        <f t="shared" si="0"/>
        <v>210</v>
      </c>
      <c r="F14" s="8">
        <f t="shared" ref="F14:F36" si="3">F13+1</f>
        <v>50</v>
      </c>
      <c r="G14" s="12" t="s">
        <v>23</v>
      </c>
      <c r="H14" s="38">
        <v>0</v>
      </c>
      <c r="I14" s="10">
        <v>210</v>
      </c>
      <c r="J14" s="8">
        <f t="shared" si="1"/>
        <v>210</v>
      </c>
      <c r="K14" s="2"/>
      <c r="L14" s="2" t="s">
        <v>20</v>
      </c>
      <c r="M14" s="7">
        <f>AVERAGE(C13:C16)</f>
        <v>0</v>
      </c>
      <c r="N14" s="7">
        <f>AVERAGE(D13:D16)</f>
        <v>210</v>
      </c>
      <c r="O14" s="2"/>
      <c r="P14" s="2"/>
      <c r="Q14" s="2"/>
    </row>
    <row r="15" spans="1:17" x14ac:dyDescent="0.25">
      <c r="A15" s="8">
        <f t="shared" si="2"/>
        <v>3</v>
      </c>
      <c r="B15" s="9" t="s">
        <v>24</v>
      </c>
      <c r="C15" s="38">
        <v>0</v>
      </c>
      <c r="D15" s="10">
        <v>210</v>
      </c>
      <c r="E15" s="11">
        <f t="shared" si="0"/>
        <v>210</v>
      </c>
      <c r="F15" s="8">
        <f t="shared" si="3"/>
        <v>51</v>
      </c>
      <c r="G15" s="12" t="s">
        <v>25</v>
      </c>
      <c r="H15" s="38">
        <v>0</v>
      </c>
      <c r="I15" s="10">
        <v>210</v>
      </c>
      <c r="J15" s="8">
        <f t="shared" si="1"/>
        <v>210</v>
      </c>
      <c r="K15" s="2"/>
      <c r="L15" s="2" t="s">
        <v>28</v>
      </c>
      <c r="M15" s="7">
        <f>AVERAGE(C17:C20)</f>
        <v>0</v>
      </c>
      <c r="N15" s="7">
        <f>AVERAGE(D17:D20)</f>
        <v>210</v>
      </c>
      <c r="O15" s="2"/>
      <c r="P15" s="2"/>
      <c r="Q15" s="2"/>
    </row>
    <row r="16" spans="1:17" x14ac:dyDescent="0.25">
      <c r="A16" s="8">
        <f t="shared" si="2"/>
        <v>4</v>
      </c>
      <c r="B16" s="9" t="s">
        <v>26</v>
      </c>
      <c r="C16" s="38">
        <v>0</v>
      </c>
      <c r="D16" s="10">
        <v>210</v>
      </c>
      <c r="E16" s="11">
        <f t="shared" si="0"/>
        <v>210</v>
      </c>
      <c r="F16" s="8">
        <f t="shared" si="3"/>
        <v>52</v>
      </c>
      <c r="G16" s="12" t="s">
        <v>27</v>
      </c>
      <c r="H16" s="38">
        <v>0</v>
      </c>
      <c r="I16" s="10">
        <v>210</v>
      </c>
      <c r="J16" s="8">
        <f t="shared" si="1"/>
        <v>210</v>
      </c>
      <c r="K16" s="2"/>
      <c r="L16" s="2" t="s">
        <v>36</v>
      </c>
      <c r="M16" s="7">
        <f>AVERAGE(C21:C24)</f>
        <v>0</v>
      </c>
      <c r="N16" s="7">
        <f>AVERAGE(D21:D24)</f>
        <v>210</v>
      </c>
      <c r="O16" s="2"/>
      <c r="P16" s="2"/>
      <c r="Q16" s="2"/>
    </row>
    <row r="17" spans="1:17" x14ac:dyDescent="0.25">
      <c r="A17" s="8">
        <f t="shared" si="2"/>
        <v>5</v>
      </c>
      <c r="B17" s="9" t="s">
        <v>28</v>
      </c>
      <c r="C17" s="38">
        <v>0</v>
      </c>
      <c r="D17" s="10">
        <v>210</v>
      </c>
      <c r="E17" s="11">
        <f t="shared" si="0"/>
        <v>210</v>
      </c>
      <c r="F17" s="8">
        <f t="shared" si="3"/>
        <v>53</v>
      </c>
      <c r="G17" s="12" t="s">
        <v>29</v>
      </c>
      <c r="H17" s="38">
        <v>0</v>
      </c>
      <c r="I17" s="10">
        <v>210</v>
      </c>
      <c r="J17" s="8">
        <f t="shared" si="1"/>
        <v>210</v>
      </c>
      <c r="K17" s="2"/>
      <c r="L17" s="2" t="s">
        <v>44</v>
      </c>
      <c r="M17" s="7">
        <f>AVERAGE(C25:C28)</f>
        <v>0</v>
      </c>
      <c r="N17" s="7">
        <f>AVERAGE(D25:D28)</f>
        <v>210</v>
      </c>
      <c r="O17" s="2"/>
      <c r="P17" s="2"/>
      <c r="Q17" s="2"/>
    </row>
    <row r="18" spans="1:17" x14ac:dyDescent="0.25">
      <c r="A18" s="8">
        <f t="shared" si="2"/>
        <v>6</v>
      </c>
      <c r="B18" s="9" t="s">
        <v>30</v>
      </c>
      <c r="C18" s="38">
        <v>0</v>
      </c>
      <c r="D18" s="10">
        <v>210</v>
      </c>
      <c r="E18" s="11">
        <f t="shared" si="0"/>
        <v>210</v>
      </c>
      <c r="F18" s="8">
        <f t="shared" si="3"/>
        <v>54</v>
      </c>
      <c r="G18" s="12" t="s">
        <v>31</v>
      </c>
      <c r="H18" s="38">
        <v>0</v>
      </c>
      <c r="I18" s="10">
        <v>210</v>
      </c>
      <c r="J18" s="8">
        <f t="shared" si="1"/>
        <v>210</v>
      </c>
      <c r="K18" s="2"/>
      <c r="L18" s="2" t="s">
        <v>52</v>
      </c>
      <c r="M18" s="7">
        <f>AVERAGE(C29:C32)</f>
        <v>0</v>
      </c>
      <c r="N18" s="7">
        <f>AVERAGE(D29:D32)</f>
        <v>210</v>
      </c>
      <c r="O18" s="2"/>
      <c r="P18" s="2"/>
      <c r="Q18" s="2"/>
    </row>
    <row r="19" spans="1:17" x14ac:dyDescent="0.25">
      <c r="A19" s="8">
        <f t="shared" si="2"/>
        <v>7</v>
      </c>
      <c r="B19" s="9" t="s">
        <v>32</v>
      </c>
      <c r="C19" s="38">
        <v>0</v>
      </c>
      <c r="D19" s="10">
        <v>210</v>
      </c>
      <c r="E19" s="11">
        <f t="shared" si="0"/>
        <v>210</v>
      </c>
      <c r="F19" s="8">
        <f t="shared" si="3"/>
        <v>55</v>
      </c>
      <c r="G19" s="12" t="s">
        <v>33</v>
      </c>
      <c r="H19" s="38">
        <v>0</v>
      </c>
      <c r="I19" s="10">
        <v>210</v>
      </c>
      <c r="J19" s="8">
        <f t="shared" si="1"/>
        <v>210</v>
      </c>
      <c r="K19" s="2"/>
      <c r="L19" s="2" t="s">
        <v>60</v>
      </c>
      <c r="M19" s="7">
        <f>AVERAGE(C33:C36)</f>
        <v>0</v>
      </c>
      <c r="N19" s="7">
        <f>AVERAGE(D33:D36)</f>
        <v>210</v>
      </c>
      <c r="O19" s="2"/>
      <c r="P19" s="2"/>
      <c r="Q19" s="2"/>
    </row>
    <row r="20" spans="1:17" x14ac:dyDescent="0.25">
      <c r="A20" s="8">
        <f t="shared" si="2"/>
        <v>8</v>
      </c>
      <c r="B20" s="9" t="s">
        <v>34</v>
      </c>
      <c r="C20" s="38">
        <v>0</v>
      </c>
      <c r="D20" s="10">
        <v>210</v>
      </c>
      <c r="E20" s="11">
        <f t="shared" si="0"/>
        <v>210</v>
      </c>
      <c r="F20" s="8">
        <f t="shared" si="3"/>
        <v>56</v>
      </c>
      <c r="G20" s="12" t="s">
        <v>35</v>
      </c>
      <c r="H20" s="38">
        <v>0</v>
      </c>
      <c r="I20" s="10">
        <v>210</v>
      </c>
      <c r="J20" s="8">
        <f t="shared" si="1"/>
        <v>210</v>
      </c>
      <c r="K20" s="2"/>
      <c r="L20" s="2" t="s">
        <v>68</v>
      </c>
      <c r="M20" s="7">
        <f>AVERAGE(C37:C40)</f>
        <v>0</v>
      </c>
      <c r="N20" s="7">
        <f>AVERAGE(D37:D40)</f>
        <v>210</v>
      </c>
      <c r="O20" s="2"/>
      <c r="P20" s="2"/>
      <c r="Q20" s="2"/>
    </row>
    <row r="21" spans="1:17" ht="15.75" customHeight="1" x14ac:dyDescent="0.25">
      <c r="A21" s="8">
        <f t="shared" si="2"/>
        <v>9</v>
      </c>
      <c r="B21" s="9" t="s">
        <v>36</v>
      </c>
      <c r="C21" s="38">
        <v>0</v>
      </c>
      <c r="D21" s="10">
        <v>210</v>
      </c>
      <c r="E21" s="11">
        <f t="shared" si="0"/>
        <v>210</v>
      </c>
      <c r="F21" s="8">
        <f t="shared" si="3"/>
        <v>57</v>
      </c>
      <c r="G21" s="12" t="s">
        <v>37</v>
      </c>
      <c r="H21" s="38">
        <v>0</v>
      </c>
      <c r="I21" s="10">
        <v>210</v>
      </c>
      <c r="J21" s="8">
        <f t="shared" si="1"/>
        <v>210</v>
      </c>
      <c r="K21" s="2"/>
      <c r="L21" s="2" t="s">
        <v>76</v>
      </c>
      <c r="M21" s="7">
        <f>AVERAGE(C41:C44)</f>
        <v>0</v>
      </c>
      <c r="N21" s="7">
        <f>AVERAGE(D41:D44)</f>
        <v>210</v>
      </c>
      <c r="O21" s="2"/>
      <c r="P21" s="2"/>
      <c r="Q21" s="2"/>
    </row>
    <row r="22" spans="1:17" ht="15.75" customHeight="1" x14ac:dyDescent="0.25">
      <c r="A22" s="8">
        <f t="shared" si="2"/>
        <v>10</v>
      </c>
      <c r="B22" s="9" t="s">
        <v>38</v>
      </c>
      <c r="C22" s="38">
        <v>0</v>
      </c>
      <c r="D22" s="10">
        <v>210</v>
      </c>
      <c r="E22" s="11">
        <f t="shared" si="0"/>
        <v>210</v>
      </c>
      <c r="F22" s="8">
        <f t="shared" si="3"/>
        <v>58</v>
      </c>
      <c r="G22" s="12" t="s">
        <v>39</v>
      </c>
      <c r="H22" s="38">
        <v>0</v>
      </c>
      <c r="I22" s="10">
        <v>210</v>
      </c>
      <c r="J22" s="8">
        <f t="shared" si="1"/>
        <v>210</v>
      </c>
      <c r="K22" s="2"/>
      <c r="L22" s="2" t="s">
        <v>84</v>
      </c>
      <c r="M22" s="7">
        <f>AVERAGE(C45:C48)</f>
        <v>0</v>
      </c>
      <c r="N22" s="7">
        <f>AVERAGE(D45:D48)</f>
        <v>210</v>
      </c>
      <c r="O22" s="2"/>
      <c r="P22" s="2"/>
      <c r="Q22" s="2"/>
    </row>
    <row r="23" spans="1:17" ht="15.75" customHeight="1" x14ac:dyDescent="0.25">
      <c r="A23" s="8">
        <f t="shared" si="2"/>
        <v>11</v>
      </c>
      <c r="B23" s="9" t="s">
        <v>40</v>
      </c>
      <c r="C23" s="38">
        <v>0</v>
      </c>
      <c r="D23" s="10">
        <v>210</v>
      </c>
      <c r="E23" s="11">
        <f t="shared" si="0"/>
        <v>210</v>
      </c>
      <c r="F23" s="8">
        <f t="shared" si="3"/>
        <v>59</v>
      </c>
      <c r="G23" s="12" t="s">
        <v>41</v>
      </c>
      <c r="H23" s="38">
        <v>0</v>
      </c>
      <c r="I23" s="10">
        <v>210</v>
      </c>
      <c r="J23" s="8">
        <f t="shared" si="1"/>
        <v>210</v>
      </c>
      <c r="K23" s="2"/>
      <c r="L23" s="2" t="s">
        <v>92</v>
      </c>
      <c r="M23" s="7">
        <f>AVERAGE(C49:C52)</f>
        <v>0</v>
      </c>
      <c r="N23" s="7">
        <f>AVERAGE(D49:D52)</f>
        <v>210</v>
      </c>
      <c r="O23" s="2"/>
      <c r="P23" s="2"/>
      <c r="Q23" s="2"/>
    </row>
    <row r="24" spans="1:17" ht="15.75" customHeight="1" x14ac:dyDescent="0.25">
      <c r="A24" s="8">
        <f t="shared" si="2"/>
        <v>12</v>
      </c>
      <c r="B24" s="9" t="s">
        <v>42</v>
      </c>
      <c r="C24" s="38">
        <v>0</v>
      </c>
      <c r="D24" s="10">
        <v>210</v>
      </c>
      <c r="E24" s="11">
        <f t="shared" si="0"/>
        <v>210</v>
      </c>
      <c r="F24" s="8">
        <f t="shared" si="3"/>
        <v>60</v>
      </c>
      <c r="G24" s="12" t="s">
        <v>43</v>
      </c>
      <c r="H24" s="38">
        <v>0</v>
      </c>
      <c r="I24" s="10">
        <v>210</v>
      </c>
      <c r="J24" s="8">
        <f t="shared" si="1"/>
        <v>210</v>
      </c>
      <c r="K24" s="2"/>
      <c r="L24" s="13" t="s">
        <v>100</v>
      </c>
      <c r="M24" s="7">
        <f>AVERAGE(C53:C56)</f>
        <v>0</v>
      </c>
      <c r="N24" s="7">
        <f>AVERAGE(D53:D56)</f>
        <v>210</v>
      </c>
      <c r="O24" s="2"/>
      <c r="P24" s="2"/>
      <c r="Q24" s="2"/>
    </row>
    <row r="25" spans="1:17" ht="15.75" customHeight="1" x14ac:dyDescent="0.25">
      <c r="A25" s="8">
        <f t="shared" si="2"/>
        <v>13</v>
      </c>
      <c r="B25" s="9" t="s">
        <v>44</v>
      </c>
      <c r="C25" s="38">
        <v>0</v>
      </c>
      <c r="D25" s="10">
        <v>210</v>
      </c>
      <c r="E25" s="11">
        <f t="shared" si="0"/>
        <v>210</v>
      </c>
      <c r="F25" s="8">
        <f t="shared" si="3"/>
        <v>61</v>
      </c>
      <c r="G25" s="12" t="s">
        <v>45</v>
      </c>
      <c r="H25" s="38">
        <v>0</v>
      </c>
      <c r="I25" s="10">
        <v>210</v>
      </c>
      <c r="J25" s="8">
        <f t="shared" si="1"/>
        <v>210</v>
      </c>
      <c r="K25" s="2"/>
      <c r="L25" s="16" t="s">
        <v>108</v>
      </c>
      <c r="M25" s="7">
        <f>AVERAGE(C57:C60)</f>
        <v>0</v>
      </c>
      <c r="N25" s="7">
        <f>AVERAGE(D57:D60)</f>
        <v>210</v>
      </c>
      <c r="O25" s="2"/>
      <c r="P25" s="2"/>
      <c r="Q25" s="2"/>
    </row>
    <row r="26" spans="1:17" ht="15.75" customHeight="1" x14ac:dyDescent="0.25">
      <c r="A26" s="8">
        <f t="shared" si="2"/>
        <v>14</v>
      </c>
      <c r="B26" s="9" t="s">
        <v>46</v>
      </c>
      <c r="C26" s="38">
        <v>0</v>
      </c>
      <c r="D26" s="10">
        <v>210</v>
      </c>
      <c r="E26" s="11">
        <f t="shared" si="0"/>
        <v>210</v>
      </c>
      <c r="F26" s="8">
        <f t="shared" si="3"/>
        <v>62</v>
      </c>
      <c r="G26" s="12" t="s">
        <v>47</v>
      </c>
      <c r="H26" s="38">
        <v>0</v>
      </c>
      <c r="I26" s="10">
        <v>210</v>
      </c>
      <c r="J26" s="8">
        <f t="shared" si="1"/>
        <v>210</v>
      </c>
      <c r="K26" s="2"/>
      <c r="L26" s="16" t="s">
        <v>21</v>
      </c>
      <c r="M26" s="7">
        <f>AVERAGE(H13:H16)</f>
        <v>0</v>
      </c>
      <c r="N26" s="7">
        <f>AVERAGE(I13:I16)</f>
        <v>210</v>
      </c>
      <c r="O26" s="2"/>
      <c r="P26" s="2"/>
      <c r="Q26" s="2"/>
    </row>
    <row r="27" spans="1:17" ht="15.75" customHeight="1" x14ac:dyDescent="0.25">
      <c r="A27" s="8">
        <f t="shared" si="2"/>
        <v>15</v>
      </c>
      <c r="B27" s="9" t="s">
        <v>48</v>
      </c>
      <c r="C27" s="38">
        <v>0</v>
      </c>
      <c r="D27" s="10">
        <v>210</v>
      </c>
      <c r="E27" s="11">
        <f t="shared" si="0"/>
        <v>210</v>
      </c>
      <c r="F27" s="8">
        <f t="shared" si="3"/>
        <v>63</v>
      </c>
      <c r="G27" s="12" t="s">
        <v>49</v>
      </c>
      <c r="H27" s="38">
        <v>0</v>
      </c>
      <c r="I27" s="10">
        <v>210</v>
      </c>
      <c r="J27" s="8">
        <f t="shared" si="1"/>
        <v>210</v>
      </c>
      <c r="K27" s="2"/>
      <c r="L27" s="24" t="s">
        <v>29</v>
      </c>
      <c r="M27" s="7">
        <f>AVERAGE(H17:H20)</f>
        <v>0</v>
      </c>
      <c r="N27" s="7">
        <f>AVERAGE(I17:I20)</f>
        <v>210</v>
      </c>
      <c r="O27" s="2"/>
      <c r="P27" s="2"/>
      <c r="Q27" s="2"/>
    </row>
    <row r="28" spans="1:17" ht="15.75" customHeight="1" x14ac:dyDescent="0.25">
      <c r="A28" s="8">
        <f t="shared" si="2"/>
        <v>16</v>
      </c>
      <c r="B28" s="9" t="s">
        <v>50</v>
      </c>
      <c r="C28" s="38">
        <v>0</v>
      </c>
      <c r="D28" s="10">
        <v>210</v>
      </c>
      <c r="E28" s="11">
        <f t="shared" si="0"/>
        <v>210</v>
      </c>
      <c r="F28" s="8">
        <f t="shared" si="3"/>
        <v>64</v>
      </c>
      <c r="G28" s="12" t="s">
        <v>51</v>
      </c>
      <c r="H28" s="38">
        <v>0</v>
      </c>
      <c r="I28" s="10">
        <v>210</v>
      </c>
      <c r="J28" s="8">
        <f t="shared" si="1"/>
        <v>210</v>
      </c>
      <c r="K28" s="2"/>
      <c r="L28" s="2" t="s">
        <v>37</v>
      </c>
      <c r="M28" s="7">
        <f>AVERAGE(H21:H24)</f>
        <v>0</v>
      </c>
      <c r="N28" s="7">
        <f>AVERAGE(I21:I24)</f>
        <v>210</v>
      </c>
      <c r="O28" s="2"/>
      <c r="P28" s="2"/>
      <c r="Q28" s="2"/>
    </row>
    <row r="29" spans="1:17" ht="15.75" customHeight="1" x14ac:dyDescent="0.25">
      <c r="A29" s="8">
        <f t="shared" si="2"/>
        <v>17</v>
      </c>
      <c r="B29" s="9" t="s">
        <v>52</v>
      </c>
      <c r="C29" s="38">
        <v>0</v>
      </c>
      <c r="D29" s="10">
        <v>210</v>
      </c>
      <c r="E29" s="11">
        <f t="shared" si="0"/>
        <v>210</v>
      </c>
      <c r="F29" s="8">
        <f t="shared" si="3"/>
        <v>65</v>
      </c>
      <c r="G29" s="12" t="s">
        <v>53</v>
      </c>
      <c r="H29" s="38">
        <v>0</v>
      </c>
      <c r="I29" s="10">
        <v>210</v>
      </c>
      <c r="J29" s="8">
        <f t="shared" si="1"/>
        <v>210</v>
      </c>
      <c r="K29" s="2"/>
      <c r="L29" s="2" t="s">
        <v>45</v>
      </c>
      <c r="M29" s="7">
        <f>AVERAGE(H25:H28)</f>
        <v>0</v>
      </c>
      <c r="N29" s="7">
        <f>AVERAGE(I25:I28)</f>
        <v>210</v>
      </c>
      <c r="O29" s="2"/>
      <c r="P29" s="2"/>
      <c r="Q29" s="2"/>
    </row>
    <row r="30" spans="1:17" ht="15.75" customHeight="1" x14ac:dyDescent="0.25">
      <c r="A30" s="8">
        <f t="shared" si="2"/>
        <v>18</v>
      </c>
      <c r="B30" s="9" t="s">
        <v>54</v>
      </c>
      <c r="C30" s="38">
        <v>0</v>
      </c>
      <c r="D30" s="10">
        <v>210</v>
      </c>
      <c r="E30" s="11">
        <f t="shared" si="0"/>
        <v>210</v>
      </c>
      <c r="F30" s="8">
        <f t="shared" si="3"/>
        <v>66</v>
      </c>
      <c r="G30" s="12" t="s">
        <v>55</v>
      </c>
      <c r="H30" s="38">
        <v>0</v>
      </c>
      <c r="I30" s="10">
        <v>210</v>
      </c>
      <c r="J30" s="8">
        <f t="shared" si="1"/>
        <v>210</v>
      </c>
      <c r="K30" s="2"/>
      <c r="L30" s="2" t="s">
        <v>53</v>
      </c>
      <c r="M30" s="7">
        <f>AVERAGE(H29:H32)</f>
        <v>0</v>
      </c>
      <c r="N30" s="7">
        <f>AVERAGE(I29:I32)</f>
        <v>210</v>
      </c>
      <c r="O30" s="2"/>
      <c r="P30" s="2"/>
      <c r="Q30" s="2"/>
    </row>
    <row r="31" spans="1:17" ht="15.75" customHeight="1" x14ac:dyDescent="0.25">
      <c r="A31" s="8">
        <f t="shared" si="2"/>
        <v>19</v>
      </c>
      <c r="B31" s="9" t="s">
        <v>56</v>
      </c>
      <c r="C31" s="38">
        <v>0</v>
      </c>
      <c r="D31" s="10">
        <v>210</v>
      </c>
      <c r="E31" s="11">
        <f t="shared" si="0"/>
        <v>210</v>
      </c>
      <c r="F31" s="8">
        <f t="shared" si="3"/>
        <v>67</v>
      </c>
      <c r="G31" s="12" t="s">
        <v>57</v>
      </c>
      <c r="H31" s="38">
        <v>0</v>
      </c>
      <c r="I31" s="10">
        <v>210</v>
      </c>
      <c r="J31" s="8">
        <f t="shared" si="1"/>
        <v>210</v>
      </c>
      <c r="K31" s="2"/>
      <c r="L31" s="2" t="s">
        <v>61</v>
      </c>
      <c r="M31" s="7">
        <f>AVERAGE(H33:H36)</f>
        <v>0</v>
      </c>
      <c r="N31" s="7">
        <f>AVERAGE(I33:I36)</f>
        <v>210</v>
      </c>
      <c r="O31" s="2"/>
      <c r="P31" s="2"/>
      <c r="Q31" s="2"/>
    </row>
    <row r="32" spans="1:17" ht="15.75" customHeight="1" x14ac:dyDescent="0.25">
      <c r="A32" s="8">
        <f t="shared" si="2"/>
        <v>20</v>
      </c>
      <c r="B32" s="9" t="s">
        <v>58</v>
      </c>
      <c r="C32" s="38">
        <v>0</v>
      </c>
      <c r="D32" s="10">
        <v>210</v>
      </c>
      <c r="E32" s="11">
        <f t="shared" si="0"/>
        <v>210</v>
      </c>
      <c r="F32" s="8">
        <f t="shared" si="3"/>
        <v>68</v>
      </c>
      <c r="G32" s="12" t="s">
        <v>59</v>
      </c>
      <c r="H32" s="38">
        <v>0</v>
      </c>
      <c r="I32" s="10">
        <v>210</v>
      </c>
      <c r="J32" s="8">
        <f t="shared" si="1"/>
        <v>210</v>
      </c>
      <c r="K32" s="2"/>
      <c r="L32" s="2" t="s">
        <v>69</v>
      </c>
      <c r="M32" s="7">
        <f>AVERAGE(H37:H40)</f>
        <v>0</v>
      </c>
      <c r="N32" s="7">
        <f>AVERAGE(I37:I40)</f>
        <v>210</v>
      </c>
      <c r="O32" s="2"/>
      <c r="P32" s="2"/>
      <c r="Q32" s="2"/>
    </row>
    <row r="33" spans="1:17" ht="15.75" customHeight="1" x14ac:dyDescent="0.25">
      <c r="A33" s="8">
        <f t="shared" si="2"/>
        <v>21</v>
      </c>
      <c r="B33" s="9" t="s">
        <v>60</v>
      </c>
      <c r="C33" s="38">
        <v>0</v>
      </c>
      <c r="D33" s="10">
        <v>210</v>
      </c>
      <c r="E33" s="11">
        <f t="shared" si="0"/>
        <v>210</v>
      </c>
      <c r="F33" s="8">
        <f t="shared" si="3"/>
        <v>69</v>
      </c>
      <c r="G33" s="12" t="s">
        <v>61</v>
      </c>
      <c r="H33" s="38">
        <v>0</v>
      </c>
      <c r="I33" s="10">
        <v>210</v>
      </c>
      <c r="J33" s="8">
        <f t="shared" si="1"/>
        <v>210</v>
      </c>
      <c r="K33" s="2"/>
      <c r="L33" s="2" t="s">
        <v>77</v>
      </c>
      <c r="M33" s="7">
        <f>AVERAGE(H41:H44)</f>
        <v>0</v>
      </c>
      <c r="N33" s="7">
        <f>AVERAGE(I41:I44)</f>
        <v>210</v>
      </c>
      <c r="O33" s="2"/>
      <c r="P33" s="2"/>
      <c r="Q33" s="2"/>
    </row>
    <row r="34" spans="1:17" ht="15.75" customHeight="1" x14ac:dyDescent="0.25">
      <c r="A34" s="8">
        <f t="shared" si="2"/>
        <v>22</v>
      </c>
      <c r="B34" s="9" t="s">
        <v>62</v>
      </c>
      <c r="C34" s="38">
        <v>0</v>
      </c>
      <c r="D34" s="10">
        <v>210</v>
      </c>
      <c r="E34" s="11">
        <f t="shared" si="0"/>
        <v>210</v>
      </c>
      <c r="F34" s="8">
        <f t="shared" si="3"/>
        <v>70</v>
      </c>
      <c r="G34" s="12" t="s">
        <v>63</v>
      </c>
      <c r="H34" s="38">
        <v>0</v>
      </c>
      <c r="I34" s="10">
        <v>210</v>
      </c>
      <c r="J34" s="8">
        <f t="shared" si="1"/>
        <v>210</v>
      </c>
      <c r="K34" s="2"/>
      <c r="L34" s="2" t="s">
        <v>85</v>
      </c>
      <c r="M34" s="7">
        <f>AVERAGE(H45:H48)</f>
        <v>0</v>
      </c>
      <c r="N34" s="7">
        <f>AVERAGE(I45:I48)</f>
        <v>210</v>
      </c>
      <c r="O34" s="2"/>
      <c r="P34" s="2"/>
      <c r="Q34" s="2"/>
    </row>
    <row r="35" spans="1:17" ht="15.75" customHeight="1" x14ac:dyDescent="0.25">
      <c r="A35" s="8">
        <f t="shared" si="2"/>
        <v>23</v>
      </c>
      <c r="B35" s="9" t="s">
        <v>64</v>
      </c>
      <c r="C35" s="38">
        <v>0</v>
      </c>
      <c r="D35" s="10">
        <v>210</v>
      </c>
      <c r="E35" s="11">
        <f t="shared" si="0"/>
        <v>210</v>
      </c>
      <c r="F35" s="8">
        <f t="shared" si="3"/>
        <v>71</v>
      </c>
      <c r="G35" s="12" t="s">
        <v>65</v>
      </c>
      <c r="H35" s="38">
        <v>0</v>
      </c>
      <c r="I35" s="10">
        <v>210</v>
      </c>
      <c r="J35" s="8">
        <f t="shared" si="1"/>
        <v>210</v>
      </c>
      <c r="K35" s="2"/>
      <c r="L35" s="2" t="s">
        <v>93</v>
      </c>
      <c r="M35" s="7">
        <f>AVERAGE(H49:H52)</f>
        <v>0</v>
      </c>
      <c r="N35" s="7">
        <f>AVERAGE(I49:I52)</f>
        <v>210</v>
      </c>
      <c r="O35" s="2"/>
      <c r="P35" s="2"/>
      <c r="Q35" s="2"/>
    </row>
    <row r="36" spans="1:17" ht="15.75" customHeight="1" x14ac:dyDescent="0.25">
      <c r="A36" s="8">
        <f t="shared" si="2"/>
        <v>24</v>
      </c>
      <c r="B36" s="9" t="s">
        <v>66</v>
      </c>
      <c r="C36" s="38">
        <v>0</v>
      </c>
      <c r="D36" s="10">
        <v>210</v>
      </c>
      <c r="E36" s="11">
        <f t="shared" si="0"/>
        <v>210</v>
      </c>
      <c r="F36" s="8">
        <f t="shared" si="3"/>
        <v>72</v>
      </c>
      <c r="G36" s="12" t="s">
        <v>67</v>
      </c>
      <c r="H36" s="38">
        <v>0</v>
      </c>
      <c r="I36" s="10">
        <v>210</v>
      </c>
      <c r="J36" s="8">
        <f t="shared" si="1"/>
        <v>210</v>
      </c>
      <c r="K36" s="2"/>
      <c r="L36" s="107" t="s">
        <v>101</v>
      </c>
      <c r="M36" s="7">
        <f>AVERAGE(H53:H56)</f>
        <v>0</v>
      </c>
      <c r="N36" s="7">
        <f>AVERAGE(I53:I56)</f>
        <v>210</v>
      </c>
      <c r="O36" s="2"/>
      <c r="P36" s="2"/>
      <c r="Q36" s="2"/>
    </row>
    <row r="37" spans="1:17" ht="15.75" customHeight="1" x14ac:dyDescent="0.25">
      <c r="A37" s="8">
        <v>25</v>
      </c>
      <c r="B37" s="9" t="s">
        <v>68</v>
      </c>
      <c r="C37" s="38">
        <v>0</v>
      </c>
      <c r="D37" s="10">
        <v>210</v>
      </c>
      <c r="E37" s="11">
        <f t="shared" si="0"/>
        <v>210</v>
      </c>
      <c r="F37" s="8">
        <v>73</v>
      </c>
      <c r="G37" s="12" t="s">
        <v>69</v>
      </c>
      <c r="H37" s="38">
        <v>0</v>
      </c>
      <c r="I37" s="10">
        <v>210</v>
      </c>
      <c r="J37" s="8">
        <f t="shared" si="1"/>
        <v>210</v>
      </c>
      <c r="K37" s="2"/>
      <c r="L37" s="107" t="s">
        <v>109</v>
      </c>
      <c r="M37" s="7">
        <f>AVERAGE(H57:H60)</f>
        <v>0</v>
      </c>
      <c r="N37" s="7">
        <f>AVERAGE(I57:I60)</f>
        <v>210</v>
      </c>
      <c r="O37" s="2"/>
      <c r="P37" s="2"/>
      <c r="Q37" s="2"/>
    </row>
    <row r="38" spans="1:17" ht="15.75" customHeight="1" x14ac:dyDescent="0.25">
      <c r="A38" s="8">
        <f t="shared" ref="A38:A60" si="4">A37+1</f>
        <v>26</v>
      </c>
      <c r="B38" s="9" t="s">
        <v>70</v>
      </c>
      <c r="C38" s="38">
        <v>0</v>
      </c>
      <c r="D38" s="10">
        <v>210</v>
      </c>
      <c r="E38" s="8">
        <f t="shared" si="0"/>
        <v>210</v>
      </c>
      <c r="F38" s="8">
        <f t="shared" ref="F38:F60" si="5">F37+1</f>
        <v>74</v>
      </c>
      <c r="G38" s="12" t="s">
        <v>71</v>
      </c>
      <c r="H38" s="38">
        <v>0</v>
      </c>
      <c r="I38" s="10">
        <v>210</v>
      </c>
      <c r="J38" s="8">
        <f t="shared" si="1"/>
        <v>210</v>
      </c>
      <c r="K38" s="2"/>
      <c r="L38" s="107" t="s">
        <v>294</v>
      </c>
      <c r="M38" s="107">
        <f>AVERAGE(M14:M37)</f>
        <v>0</v>
      </c>
      <c r="N38" s="107">
        <f>AVERAGE(N14:N37)</f>
        <v>210</v>
      </c>
      <c r="O38" s="2"/>
      <c r="P38" s="2"/>
      <c r="Q38" s="2"/>
    </row>
    <row r="39" spans="1:17" ht="15.75" customHeight="1" x14ac:dyDescent="0.25">
      <c r="A39" s="8">
        <f t="shared" si="4"/>
        <v>27</v>
      </c>
      <c r="B39" s="9" t="s">
        <v>72</v>
      </c>
      <c r="C39" s="38">
        <v>0</v>
      </c>
      <c r="D39" s="10">
        <v>210</v>
      </c>
      <c r="E39" s="8">
        <f t="shared" si="0"/>
        <v>210</v>
      </c>
      <c r="F39" s="8">
        <f t="shared" si="5"/>
        <v>75</v>
      </c>
      <c r="G39" s="12" t="s">
        <v>73</v>
      </c>
      <c r="H39" s="38">
        <v>0</v>
      </c>
      <c r="I39" s="10">
        <v>210</v>
      </c>
      <c r="J39" s="8">
        <f t="shared" si="1"/>
        <v>210</v>
      </c>
      <c r="K39" s="2"/>
      <c r="L39" s="2"/>
      <c r="M39" s="2"/>
      <c r="N39" s="2"/>
      <c r="O39" s="2"/>
      <c r="P39" s="2"/>
      <c r="Q39" s="2"/>
    </row>
    <row r="40" spans="1:17" ht="15.75" customHeight="1" x14ac:dyDescent="0.25">
      <c r="A40" s="8">
        <f t="shared" si="4"/>
        <v>28</v>
      </c>
      <c r="B40" s="9" t="s">
        <v>74</v>
      </c>
      <c r="C40" s="38">
        <v>0</v>
      </c>
      <c r="D40" s="10">
        <v>210</v>
      </c>
      <c r="E40" s="8">
        <f t="shared" si="0"/>
        <v>210</v>
      </c>
      <c r="F40" s="8">
        <f t="shared" si="5"/>
        <v>76</v>
      </c>
      <c r="G40" s="12" t="s">
        <v>75</v>
      </c>
      <c r="H40" s="38">
        <v>0</v>
      </c>
      <c r="I40" s="10">
        <v>210</v>
      </c>
      <c r="J40" s="8">
        <f t="shared" si="1"/>
        <v>210</v>
      </c>
      <c r="K40" s="2"/>
      <c r="L40" s="2"/>
      <c r="M40" s="2"/>
      <c r="N40" s="2"/>
      <c r="O40" s="2"/>
      <c r="P40" s="2"/>
      <c r="Q40" s="2"/>
    </row>
    <row r="41" spans="1:17" ht="15.75" customHeight="1" x14ac:dyDescent="0.25">
      <c r="A41" s="8">
        <f t="shared" si="4"/>
        <v>29</v>
      </c>
      <c r="B41" s="9" t="s">
        <v>76</v>
      </c>
      <c r="C41" s="38">
        <v>0</v>
      </c>
      <c r="D41" s="10">
        <v>210</v>
      </c>
      <c r="E41" s="8">
        <f t="shared" si="0"/>
        <v>210</v>
      </c>
      <c r="F41" s="8">
        <f t="shared" si="5"/>
        <v>77</v>
      </c>
      <c r="G41" s="12" t="s">
        <v>77</v>
      </c>
      <c r="H41" s="38">
        <v>0</v>
      </c>
      <c r="I41" s="10">
        <v>210</v>
      </c>
      <c r="J41" s="8">
        <f t="shared" si="1"/>
        <v>210</v>
      </c>
      <c r="K41" s="2"/>
      <c r="L41" s="2"/>
      <c r="M41" s="2"/>
      <c r="N41" s="2"/>
      <c r="O41" s="2"/>
      <c r="P41" s="2"/>
      <c r="Q41" s="2"/>
    </row>
    <row r="42" spans="1:17" ht="15.75" customHeight="1" x14ac:dyDescent="0.25">
      <c r="A42" s="8">
        <f t="shared" si="4"/>
        <v>30</v>
      </c>
      <c r="B42" s="9" t="s">
        <v>78</v>
      </c>
      <c r="C42" s="38">
        <v>0</v>
      </c>
      <c r="D42" s="10">
        <v>210</v>
      </c>
      <c r="E42" s="8">
        <f t="shared" si="0"/>
        <v>210</v>
      </c>
      <c r="F42" s="8">
        <f t="shared" si="5"/>
        <v>78</v>
      </c>
      <c r="G42" s="12" t="s">
        <v>79</v>
      </c>
      <c r="H42" s="38">
        <v>0</v>
      </c>
      <c r="I42" s="10">
        <v>210</v>
      </c>
      <c r="J42" s="8">
        <f t="shared" si="1"/>
        <v>210</v>
      </c>
      <c r="K42" s="2"/>
      <c r="L42" s="2"/>
      <c r="M42" s="2"/>
      <c r="N42" s="2"/>
      <c r="O42" s="2"/>
      <c r="P42" s="2"/>
      <c r="Q42" s="2"/>
    </row>
    <row r="43" spans="1:17" ht="15.75" customHeight="1" x14ac:dyDescent="0.25">
      <c r="A43" s="8">
        <f t="shared" si="4"/>
        <v>31</v>
      </c>
      <c r="B43" s="9" t="s">
        <v>80</v>
      </c>
      <c r="C43" s="38">
        <v>0</v>
      </c>
      <c r="D43" s="10">
        <v>210</v>
      </c>
      <c r="E43" s="8">
        <f t="shared" si="0"/>
        <v>210</v>
      </c>
      <c r="F43" s="8">
        <f t="shared" si="5"/>
        <v>79</v>
      </c>
      <c r="G43" s="12" t="s">
        <v>81</v>
      </c>
      <c r="H43" s="38">
        <v>0</v>
      </c>
      <c r="I43" s="10">
        <v>210</v>
      </c>
      <c r="J43" s="8">
        <f t="shared" si="1"/>
        <v>210</v>
      </c>
      <c r="K43" s="2"/>
      <c r="L43" s="2"/>
      <c r="M43" s="2"/>
      <c r="N43" s="2"/>
      <c r="O43" s="2"/>
      <c r="P43" s="2"/>
      <c r="Q43" s="2"/>
    </row>
    <row r="44" spans="1:17" ht="15.75" customHeight="1" x14ac:dyDescent="0.25">
      <c r="A44" s="8">
        <f t="shared" si="4"/>
        <v>32</v>
      </c>
      <c r="B44" s="9" t="s">
        <v>82</v>
      </c>
      <c r="C44" s="38">
        <v>0</v>
      </c>
      <c r="D44" s="10">
        <v>210</v>
      </c>
      <c r="E44" s="8">
        <f t="shared" si="0"/>
        <v>210</v>
      </c>
      <c r="F44" s="8">
        <f t="shared" si="5"/>
        <v>80</v>
      </c>
      <c r="G44" s="12" t="s">
        <v>83</v>
      </c>
      <c r="H44" s="38">
        <v>0</v>
      </c>
      <c r="I44" s="10">
        <v>210</v>
      </c>
      <c r="J44" s="8">
        <f t="shared" si="1"/>
        <v>210</v>
      </c>
      <c r="K44" s="2"/>
      <c r="L44" s="2"/>
      <c r="M44" s="2"/>
      <c r="N44" s="2"/>
      <c r="O44" s="2"/>
      <c r="P44" s="2"/>
      <c r="Q44" s="2"/>
    </row>
    <row r="45" spans="1:17" ht="15.75" customHeight="1" x14ac:dyDescent="0.25">
      <c r="A45" s="8">
        <f t="shared" si="4"/>
        <v>33</v>
      </c>
      <c r="B45" s="9" t="s">
        <v>84</v>
      </c>
      <c r="C45" s="38">
        <v>0</v>
      </c>
      <c r="D45" s="10">
        <v>210</v>
      </c>
      <c r="E45" s="8">
        <f t="shared" si="0"/>
        <v>210</v>
      </c>
      <c r="F45" s="8">
        <f t="shared" si="5"/>
        <v>81</v>
      </c>
      <c r="G45" s="12" t="s">
        <v>85</v>
      </c>
      <c r="H45" s="38">
        <v>0</v>
      </c>
      <c r="I45" s="10">
        <v>210</v>
      </c>
      <c r="J45" s="8">
        <f t="shared" si="1"/>
        <v>210</v>
      </c>
      <c r="K45" s="2"/>
      <c r="L45" s="2"/>
      <c r="M45" s="2"/>
      <c r="N45" s="2"/>
      <c r="O45" s="2"/>
      <c r="P45" s="2"/>
      <c r="Q45" s="2"/>
    </row>
    <row r="46" spans="1:17" ht="15.75" customHeight="1" x14ac:dyDescent="0.25">
      <c r="A46" s="8">
        <f t="shared" si="4"/>
        <v>34</v>
      </c>
      <c r="B46" s="9" t="s">
        <v>86</v>
      </c>
      <c r="C46" s="38">
        <v>0</v>
      </c>
      <c r="D46" s="10">
        <v>210</v>
      </c>
      <c r="E46" s="8">
        <f t="shared" si="0"/>
        <v>210</v>
      </c>
      <c r="F46" s="8">
        <f t="shared" si="5"/>
        <v>82</v>
      </c>
      <c r="G46" s="12" t="s">
        <v>87</v>
      </c>
      <c r="H46" s="38">
        <v>0</v>
      </c>
      <c r="I46" s="10">
        <v>210</v>
      </c>
      <c r="J46" s="8">
        <f t="shared" si="1"/>
        <v>210</v>
      </c>
      <c r="K46" s="2"/>
      <c r="L46" s="2"/>
      <c r="M46" s="2"/>
      <c r="N46" s="2"/>
      <c r="O46" s="2"/>
      <c r="P46" s="2"/>
      <c r="Q46" s="2"/>
    </row>
    <row r="47" spans="1:17" ht="15.75" customHeight="1" x14ac:dyDescent="0.25">
      <c r="A47" s="8">
        <f t="shared" si="4"/>
        <v>35</v>
      </c>
      <c r="B47" s="9" t="s">
        <v>88</v>
      </c>
      <c r="C47" s="38">
        <v>0</v>
      </c>
      <c r="D47" s="10">
        <v>210</v>
      </c>
      <c r="E47" s="8">
        <f t="shared" si="0"/>
        <v>210</v>
      </c>
      <c r="F47" s="8">
        <f t="shared" si="5"/>
        <v>83</v>
      </c>
      <c r="G47" s="12" t="s">
        <v>89</v>
      </c>
      <c r="H47" s="38">
        <v>0</v>
      </c>
      <c r="I47" s="10">
        <v>210</v>
      </c>
      <c r="J47" s="8">
        <f t="shared" si="1"/>
        <v>210</v>
      </c>
      <c r="K47" s="2"/>
      <c r="L47" s="2"/>
      <c r="M47" s="2"/>
      <c r="N47" s="2"/>
      <c r="O47" s="2"/>
      <c r="P47" s="2"/>
      <c r="Q47" s="2"/>
    </row>
    <row r="48" spans="1:17" ht="15.75" customHeight="1" x14ac:dyDescent="0.25">
      <c r="A48" s="8">
        <f t="shared" si="4"/>
        <v>36</v>
      </c>
      <c r="B48" s="9" t="s">
        <v>90</v>
      </c>
      <c r="C48" s="38">
        <v>0</v>
      </c>
      <c r="D48" s="10">
        <v>210</v>
      </c>
      <c r="E48" s="8">
        <f t="shared" si="0"/>
        <v>210</v>
      </c>
      <c r="F48" s="8">
        <f t="shared" si="5"/>
        <v>84</v>
      </c>
      <c r="G48" s="12" t="s">
        <v>91</v>
      </c>
      <c r="H48" s="38">
        <v>0</v>
      </c>
      <c r="I48" s="10">
        <v>210</v>
      </c>
      <c r="J48" s="8">
        <f t="shared" si="1"/>
        <v>210</v>
      </c>
      <c r="K48" s="2"/>
      <c r="L48" s="2"/>
      <c r="M48" s="2"/>
      <c r="N48" s="2"/>
      <c r="O48" s="2"/>
      <c r="P48" s="2"/>
      <c r="Q48" s="2"/>
    </row>
    <row r="49" spans="1:17" ht="15.75" customHeight="1" x14ac:dyDescent="0.25">
      <c r="A49" s="8">
        <f t="shared" si="4"/>
        <v>37</v>
      </c>
      <c r="B49" s="9" t="s">
        <v>92</v>
      </c>
      <c r="C49" s="38">
        <v>0</v>
      </c>
      <c r="D49" s="10">
        <v>210</v>
      </c>
      <c r="E49" s="8">
        <f t="shared" si="0"/>
        <v>210</v>
      </c>
      <c r="F49" s="8">
        <f t="shared" si="5"/>
        <v>85</v>
      </c>
      <c r="G49" s="12" t="s">
        <v>93</v>
      </c>
      <c r="H49" s="38">
        <v>0</v>
      </c>
      <c r="I49" s="10">
        <v>210</v>
      </c>
      <c r="J49" s="8">
        <f t="shared" si="1"/>
        <v>210</v>
      </c>
      <c r="K49" s="2"/>
      <c r="L49" s="2"/>
      <c r="M49" s="2"/>
      <c r="N49" s="2"/>
      <c r="O49" s="2"/>
      <c r="P49" s="2"/>
      <c r="Q49" s="2"/>
    </row>
    <row r="50" spans="1:17" ht="15.75" customHeight="1" x14ac:dyDescent="0.25">
      <c r="A50" s="8">
        <f t="shared" si="4"/>
        <v>38</v>
      </c>
      <c r="B50" s="12" t="s">
        <v>94</v>
      </c>
      <c r="C50" s="38">
        <v>0</v>
      </c>
      <c r="D50" s="10">
        <v>210</v>
      </c>
      <c r="E50" s="8">
        <f t="shared" si="0"/>
        <v>210</v>
      </c>
      <c r="F50" s="8">
        <f t="shared" si="5"/>
        <v>86</v>
      </c>
      <c r="G50" s="12" t="s">
        <v>95</v>
      </c>
      <c r="H50" s="38">
        <v>0</v>
      </c>
      <c r="I50" s="10">
        <v>210</v>
      </c>
      <c r="J50" s="8">
        <f t="shared" si="1"/>
        <v>210</v>
      </c>
      <c r="K50" s="2"/>
      <c r="L50" s="2"/>
      <c r="M50" s="2"/>
      <c r="N50" s="2"/>
      <c r="O50" s="2"/>
      <c r="P50" s="2"/>
      <c r="Q50" s="2"/>
    </row>
    <row r="51" spans="1:17" ht="15.75" customHeight="1" x14ac:dyDescent="0.25">
      <c r="A51" s="8">
        <f t="shared" si="4"/>
        <v>39</v>
      </c>
      <c r="B51" s="12" t="s">
        <v>96</v>
      </c>
      <c r="C51" s="38">
        <v>0</v>
      </c>
      <c r="D51" s="10">
        <v>210</v>
      </c>
      <c r="E51" s="8">
        <f t="shared" si="0"/>
        <v>210</v>
      </c>
      <c r="F51" s="8">
        <f t="shared" si="5"/>
        <v>87</v>
      </c>
      <c r="G51" s="12" t="s">
        <v>97</v>
      </c>
      <c r="H51" s="38">
        <v>0</v>
      </c>
      <c r="I51" s="10">
        <v>210</v>
      </c>
      <c r="J51" s="8">
        <f t="shared" si="1"/>
        <v>210</v>
      </c>
      <c r="K51" s="2"/>
      <c r="L51" s="2"/>
      <c r="M51" s="2"/>
      <c r="N51" s="2"/>
      <c r="O51" s="2"/>
      <c r="P51" s="2"/>
      <c r="Q51" s="2"/>
    </row>
    <row r="52" spans="1:17" ht="15.75" customHeight="1" x14ac:dyDescent="0.25">
      <c r="A52" s="8">
        <f t="shared" si="4"/>
        <v>40</v>
      </c>
      <c r="B52" s="12" t="s">
        <v>98</v>
      </c>
      <c r="C52" s="38">
        <v>0</v>
      </c>
      <c r="D52" s="10">
        <v>210</v>
      </c>
      <c r="E52" s="8">
        <f t="shared" si="0"/>
        <v>210</v>
      </c>
      <c r="F52" s="8">
        <f t="shared" si="5"/>
        <v>88</v>
      </c>
      <c r="G52" s="12" t="s">
        <v>99</v>
      </c>
      <c r="H52" s="38">
        <v>0</v>
      </c>
      <c r="I52" s="10">
        <v>210</v>
      </c>
      <c r="J52" s="8">
        <f t="shared" si="1"/>
        <v>210</v>
      </c>
      <c r="K52" s="2"/>
      <c r="L52" s="2"/>
      <c r="M52" s="2"/>
      <c r="N52" s="2"/>
      <c r="O52" s="2"/>
      <c r="P52" s="2"/>
      <c r="Q52" s="2"/>
    </row>
    <row r="53" spans="1:17" ht="15.75" customHeight="1" x14ac:dyDescent="0.25">
      <c r="A53" s="8">
        <f t="shared" si="4"/>
        <v>41</v>
      </c>
      <c r="B53" s="12" t="s">
        <v>100</v>
      </c>
      <c r="C53" s="38">
        <v>0</v>
      </c>
      <c r="D53" s="10">
        <v>210</v>
      </c>
      <c r="E53" s="8">
        <f t="shared" si="0"/>
        <v>210</v>
      </c>
      <c r="F53" s="8">
        <f t="shared" si="5"/>
        <v>89</v>
      </c>
      <c r="G53" s="12" t="s">
        <v>101</v>
      </c>
      <c r="H53" s="38">
        <v>0</v>
      </c>
      <c r="I53" s="10">
        <v>210</v>
      </c>
      <c r="J53" s="8">
        <f t="shared" si="1"/>
        <v>210</v>
      </c>
      <c r="K53" s="2"/>
      <c r="L53" s="13"/>
      <c r="M53" s="13"/>
      <c r="N53" s="13"/>
      <c r="O53" s="2"/>
      <c r="P53" s="2"/>
      <c r="Q53" s="2"/>
    </row>
    <row r="54" spans="1:17" ht="15.75" customHeight="1" x14ac:dyDescent="0.25">
      <c r="A54" s="8">
        <f t="shared" si="4"/>
        <v>42</v>
      </c>
      <c r="B54" s="12" t="s">
        <v>102</v>
      </c>
      <c r="C54" s="38">
        <v>0</v>
      </c>
      <c r="D54" s="10">
        <v>210</v>
      </c>
      <c r="E54" s="8">
        <f t="shared" si="0"/>
        <v>210</v>
      </c>
      <c r="F54" s="8">
        <f t="shared" si="5"/>
        <v>90</v>
      </c>
      <c r="G54" s="12" t="s">
        <v>103</v>
      </c>
      <c r="H54" s="38">
        <v>0</v>
      </c>
      <c r="I54" s="10">
        <v>210</v>
      </c>
      <c r="J54" s="8">
        <f t="shared" si="1"/>
        <v>210</v>
      </c>
      <c r="K54" s="2"/>
      <c r="L54" s="13"/>
      <c r="M54" s="13"/>
      <c r="N54" s="13"/>
      <c r="O54" s="2"/>
      <c r="P54" s="2"/>
      <c r="Q54" s="2"/>
    </row>
    <row r="55" spans="1:17" ht="15.75" customHeight="1" x14ac:dyDescent="0.25">
      <c r="A55" s="8">
        <f t="shared" si="4"/>
        <v>43</v>
      </c>
      <c r="B55" s="12" t="s">
        <v>104</v>
      </c>
      <c r="C55" s="38">
        <v>0</v>
      </c>
      <c r="D55" s="10">
        <v>210</v>
      </c>
      <c r="E55" s="8">
        <f t="shared" si="0"/>
        <v>210</v>
      </c>
      <c r="F55" s="8">
        <f t="shared" si="5"/>
        <v>91</v>
      </c>
      <c r="G55" s="12" t="s">
        <v>105</v>
      </c>
      <c r="H55" s="38">
        <v>0</v>
      </c>
      <c r="I55" s="10">
        <v>210</v>
      </c>
      <c r="J55" s="8">
        <f t="shared" si="1"/>
        <v>210</v>
      </c>
      <c r="K55" s="2"/>
      <c r="L55" s="13"/>
      <c r="M55" s="13"/>
      <c r="N55" s="13"/>
      <c r="O55" s="2"/>
      <c r="P55" s="2"/>
      <c r="Q55" s="2"/>
    </row>
    <row r="56" spans="1:17" ht="15.75" customHeight="1" x14ac:dyDescent="0.25">
      <c r="A56" s="8">
        <f t="shared" si="4"/>
        <v>44</v>
      </c>
      <c r="B56" s="12" t="s">
        <v>106</v>
      </c>
      <c r="C56" s="38">
        <v>0</v>
      </c>
      <c r="D56" s="10">
        <v>210</v>
      </c>
      <c r="E56" s="8">
        <f t="shared" si="0"/>
        <v>210</v>
      </c>
      <c r="F56" s="8">
        <f t="shared" si="5"/>
        <v>92</v>
      </c>
      <c r="G56" s="12" t="s">
        <v>107</v>
      </c>
      <c r="H56" s="38">
        <v>0</v>
      </c>
      <c r="I56" s="10">
        <v>210</v>
      </c>
      <c r="J56" s="8">
        <f t="shared" si="1"/>
        <v>210</v>
      </c>
      <c r="K56" s="2"/>
      <c r="L56" s="13"/>
      <c r="M56" s="13"/>
      <c r="N56" s="13"/>
      <c r="O56" s="2"/>
      <c r="P56" s="2"/>
      <c r="Q56" s="2"/>
    </row>
    <row r="57" spans="1:17" ht="15.75" customHeight="1" x14ac:dyDescent="0.25">
      <c r="A57" s="8">
        <f t="shared" si="4"/>
        <v>45</v>
      </c>
      <c r="B57" s="12" t="s">
        <v>108</v>
      </c>
      <c r="C57" s="38">
        <v>0</v>
      </c>
      <c r="D57" s="10">
        <v>210</v>
      </c>
      <c r="E57" s="8">
        <f t="shared" si="0"/>
        <v>210</v>
      </c>
      <c r="F57" s="8">
        <f t="shared" si="5"/>
        <v>93</v>
      </c>
      <c r="G57" s="12" t="s">
        <v>109</v>
      </c>
      <c r="H57" s="38">
        <v>0</v>
      </c>
      <c r="I57" s="10">
        <v>210</v>
      </c>
      <c r="J57" s="8">
        <f t="shared" si="1"/>
        <v>210</v>
      </c>
      <c r="K57" s="2"/>
      <c r="L57" s="14"/>
      <c r="M57" s="13"/>
      <c r="N57" s="15"/>
      <c r="O57" s="2"/>
      <c r="P57" s="2"/>
      <c r="Q57" s="2"/>
    </row>
    <row r="58" spans="1:17" ht="15.75" customHeight="1" x14ac:dyDescent="0.25">
      <c r="A58" s="8">
        <f t="shared" si="4"/>
        <v>46</v>
      </c>
      <c r="B58" s="12" t="s">
        <v>110</v>
      </c>
      <c r="C58" s="38">
        <v>0</v>
      </c>
      <c r="D58" s="10">
        <v>210</v>
      </c>
      <c r="E58" s="8">
        <f t="shared" si="0"/>
        <v>210</v>
      </c>
      <c r="F58" s="8">
        <f t="shared" si="5"/>
        <v>94</v>
      </c>
      <c r="G58" s="12" t="s">
        <v>111</v>
      </c>
      <c r="H58" s="38">
        <v>0</v>
      </c>
      <c r="I58" s="10">
        <v>210</v>
      </c>
      <c r="J58" s="8">
        <f t="shared" si="1"/>
        <v>210</v>
      </c>
      <c r="K58" s="2"/>
      <c r="L58" s="16"/>
      <c r="M58" s="13"/>
      <c r="N58" s="15"/>
      <c r="O58" s="2"/>
      <c r="P58" s="2"/>
      <c r="Q58" s="2"/>
    </row>
    <row r="59" spans="1:17" ht="15.75" customHeight="1" x14ac:dyDescent="0.25">
      <c r="A59" s="17">
        <f t="shared" si="4"/>
        <v>47</v>
      </c>
      <c r="B59" s="18" t="s">
        <v>112</v>
      </c>
      <c r="C59" s="38">
        <v>0</v>
      </c>
      <c r="D59" s="10">
        <v>210</v>
      </c>
      <c r="E59" s="17">
        <f t="shared" si="0"/>
        <v>210</v>
      </c>
      <c r="F59" s="17">
        <f t="shared" si="5"/>
        <v>95</v>
      </c>
      <c r="G59" s="18" t="s">
        <v>113</v>
      </c>
      <c r="H59" s="38">
        <v>0</v>
      </c>
      <c r="I59" s="10">
        <v>210</v>
      </c>
      <c r="J59" s="17">
        <f t="shared" si="1"/>
        <v>210</v>
      </c>
      <c r="K59" s="2"/>
      <c r="L59" s="16"/>
      <c r="M59" s="19"/>
      <c r="N59" s="15"/>
      <c r="O59" s="2"/>
      <c r="P59" s="2"/>
      <c r="Q59" s="2"/>
    </row>
    <row r="60" spans="1:17" ht="15.75" customHeight="1" x14ac:dyDescent="0.25">
      <c r="A60" s="17">
        <f t="shared" si="4"/>
        <v>48</v>
      </c>
      <c r="B60" s="18" t="s">
        <v>114</v>
      </c>
      <c r="C60" s="38">
        <v>0</v>
      </c>
      <c r="D60" s="10">
        <v>210</v>
      </c>
      <c r="E60" s="17">
        <f t="shared" si="0"/>
        <v>210</v>
      </c>
      <c r="F60" s="17">
        <f t="shared" si="5"/>
        <v>96</v>
      </c>
      <c r="G60" s="18" t="s">
        <v>115</v>
      </c>
      <c r="H60" s="38">
        <v>0</v>
      </c>
      <c r="I60" s="10">
        <v>210</v>
      </c>
      <c r="J60" s="17">
        <f t="shared" si="1"/>
        <v>210</v>
      </c>
      <c r="K60" s="2"/>
      <c r="L60" s="16"/>
      <c r="M60" s="19"/>
      <c r="N60" s="2"/>
      <c r="O60" s="2"/>
      <c r="P60" s="2"/>
      <c r="Q60" s="2"/>
    </row>
    <row r="61" spans="1:17" ht="30.75" customHeight="1" x14ac:dyDescent="0.3">
      <c r="A61" s="127" t="s">
        <v>116</v>
      </c>
      <c r="B61" s="128"/>
      <c r="C61" s="128"/>
      <c r="D61" s="129"/>
      <c r="E61" s="130" t="s">
        <v>117</v>
      </c>
      <c r="F61" s="131"/>
      <c r="G61" s="131"/>
      <c r="H61" s="131"/>
      <c r="I61" s="131"/>
      <c r="J61" s="132"/>
      <c r="K61" s="2"/>
      <c r="L61" s="14"/>
      <c r="M61" s="2"/>
      <c r="N61" s="2"/>
      <c r="O61" s="45"/>
      <c r="P61" s="2"/>
      <c r="Q61" s="2"/>
    </row>
    <row r="62" spans="1:17" ht="32.25" customHeight="1" x14ac:dyDescent="0.25">
      <c r="A62" s="135" t="s">
        <v>170</v>
      </c>
      <c r="B62" s="136"/>
      <c r="C62" s="136"/>
      <c r="D62" s="136"/>
      <c r="E62" s="136"/>
      <c r="F62" s="136"/>
      <c r="G62" s="137"/>
      <c r="H62" s="20" t="s">
        <v>118</v>
      </c>
      <c r="I62" s="20" t="s">
        <v>119</v>
      </c>
      <c r="J62" s="20" t="s">
        <v>120</v>
      </c>
      <c r="K62" s="2"/>
      <c r="L62" s="16"/>
      <c r="M62" s="7"/>
      <c r="N62" s="7"/>
      <c r="O62" s="7"/>
      <c r="P62" s="7"/>
      <c r="Q62" s="7"/>
    </row>
    <row r="63" spans="1:17" ht="24.75" customHeight="1" x14ac:dyDescent="0.25">
      <c r="A63" s="138"/>
      <c r="B63" s="139"/>
      <c r="C63" s="139"/>
      <c r="D63" s="139"/>
      <c r="E63" s="142" t="s">
        <v>202</v>
      </c>
      <c r="F63" s="143"/>
      <c r="G63" s="144"/>
      <c r="H63" s="21">
        <v>0</v>
      </c>
      <c r="I63" s="21">
        <v>4.8899999999999997</v>
      </c>
      <c r="J63" s="21">
        <f>H63+I63</f>
        <v>4.8899999999999997</v>
      </c>
      <c r="K63" s="2"/>
      <c r="L63" s="22">
        <f>888+51.333</f>
        <v>939.33299999999997</v>
      </c>
      <c r="M63" s="32">
        <f>L63/1000</f>
        <v>0.93933299999999997</v>
      </c>
      <c r="N63" s="4"/>
      <c r="O63" s="7"/>
      <c r="P63" s="7"/>
      <c r="Q63" s="7"/>
    </row>
    <row r="64" spans="1:17" ht="30" customHeight="1" x14ac:dyDescent="0.25">
      <c r="A64" s="140"/>
      <c r="B64" s="141"/>
      <c r="C64" s="141"/>
      <c r="D64" s="141"/>
      <c r="E64" s="145" t="s">
        <v>203</v>
      </c>
      <c r="F64" s="146"/>
      <c r="G64" s="147"/>
      <c r="H64" s="36">
        <v>0</v>
      </c>
      <c r="I64" s="36">
        <f>L82</f>
        <v>0.93933299999999997</v>
      </c>
      <c r="J64" s="36">
        <f>H64+I64</f>
        <v>0.93933299999999997</v>
      </c>
      <c r="K64" s="2"/>
      <c r="L64" s="24"/>
      <c r="M64" s="24"/>
      <c r="N64" s="4"/>
      <c r="O64" s="7"/>
      <c r="P64" s="7"/>
      <c r="Q64" s="7"/>
    </row>
    <row r="65" spans="1:17" ht="16.5" customHeight="1" x14ac:dyDescent="0.25">
      <c r="A65" s="25"/>
      <c r="B65" s="7" t="s">
        <v>121</v>
      </c>
      <c r="C65" s="7"/>
      <c r="D65" s="7"/>
      <c r="E65" s="7"/>
      <c r="F65" s="7"/>
      <c r="G65" s="7"/>
      <c r="H65" s="7"/>
      <c r="I65" s="7"/>
      <c r="J65" s="26"/>
      <c r="K65" s="2"/>
      <c r="L65" s="4"/>
      <c r="M65" s="4"/>
      <c r="N65" s="4"/>
      <c r="O65" s="23" t="s">
        <v>122</v>
      </c>
      <c r="P65" s="23" t="s">
        <v>123</v>
      </c>
      <c r="Q65" s="7"/>
    </row>
    <row r="66" spans="1:17" ht="36" customHeight="1" x14ac:dyDescent="0.25">
      <c r="A66" s="148" t="s">
        <v>204</v>
      </c>
      <c r="B66" s="149"/>
      <c r="C66" s="149"/>
      <c r="D66" s="149"/>
      <c r="E66" s="149"/>
      <c r="F66" s="149"/>
      <c r="G66" s="149"/>
      <c r="H66" s="149"/>
      <c r="I66" s="149"/>
      <c r="J66" s="150"/>
      <c r="K66" s="2" t="s">
        <v>124</v>
      </c>
      <c r="L66" s="24"/>
      <c r="M66" s="27">
        <v>0.125</v>
      </c>
      <c r="N66" s="28">
        <v>0.56000000000000005</v>
      </c>
      <c r="O66" s="29">
        <f>M66+N66</f>
        <v>0.68500000000000005</v>
      </c>
      <c r="P66" s="29">
        <f>O66/J63*100</f>
        <v>14.008179959100206</v>
      </c>
      <c r="Q66" s="7"/>
    </row>
    <row r="67" spans="1:17" ht="25.5" customHeight="1" x14ac:dyDescent="0.25">
      <c r="A67" s="30"/>
      <c r="B67" s="31"/>
      <c r="C67" s="31"/>
      <c r="D67" s="31"/>
      <c r="E67" s="31"/>
      <c r="F67" s="31"/>
      <c r="G67" s="31"/>
      <c r="H67" s="151" t="s">
        <v>125</v>
      </c>
      <c r="I67" s="152"/>
      <c r="J67" s="153"/>
      <c r="K67" s="2"/>
      <c r="L67" s="4"/>
      <c r="M67" s="29">
        <f>H63+H64</f>
        <v>0</v>
      </c>
      <c r="N67" s="29">
        <f>I63+I64-N66-0.018-M66-0.018</f>
        <v>5.108333</v>
      </c>
      <c r="O67" s="7"/>
      <c r="P67" s="7"/>
      <c r="Q67" s="7"/>
    </row>
    <row r="68" spans="1:17" ht="25.5" customHeight="1" x14ac:dyDescent="0.25">
      <c r="A68" s="40"/>
      <c r="B68" s="40"/>
      <c r="C68" s="40"/>
      <c r="D68" s="40"/>
      <c r="E68" s="40"/>
      <c r="F68" s="40"/>
      <c r="G68" s="40"/>
      <c r="H68" s="41"/>
      <c r="I68" s="42"/>
      <c r="J68" s="42"/>
      <c r="K68" s="2"/>
      <c r="L68" s="23" t="s">
        <v>130</v>
      </c>
      <c r="M68" s="29">
        <v>0</v>
      </c>
      <c r="N68" s="29">
        <v>0</v>
      </c>
      <c r="O68" s="7"/>
      <c r="P68" s="7"/>
      <c r="Q68" s="7"/>
    </row>
    <row r="69" spans="1:17" ht="33.75" customHeight="1" x14ac:dyDescent="0.25">
      <c r="A69" s="2"/>
      <c r="B69" s="2"/>
      <c r="C69" s="2"/>
      <c r="D69" s="2"/>
      <c r="E69" s="2"/>
      <c r="F69" s="2"/>
      <c r="G69" s="2"/>
      <c r="H69" s="2"/>
      <c r="I69" s="2"/>
      <c r="J69" s="2"/>
      <c r="K69" s="2"/>
      <c r="L69" s="4"/>
      <c r="M69" s="32">
        <f>(M67+M68)/3.28</f>
        <v>0</v>
      </c>
      <c r="N69" s="32">
        <f>(N67+N68)/24</f>
        <v>0.21284720833333334</v>
      </c>
      <c r="O69" s="23"/>
      <c r="P69" s="32">
        <f>M69+N69</f>
        <v>0.21284720833333334</v>
      </c>
      <c r="Q69" s="7"/>
    </row>
    <row r="70" spans="1:17" ht="15.75" customHeight="1" x14ac:dyDescent="0.25">
      <c r="A70" s="2"/>
      <c r="B70" s="2"/>
      <c r="C70" s="2"/>
      <c r="D70" s="2"/>
      <c r="E70" s="2"/>
      <c r="F70" s="2"/>
      <c r="G70" s="2"/>
      <c r="H70" s="2"/>
      <c r="I70" s="2"/>
      <c r="J70" s="2"/>
      <c r="K70" s="2"/>
      <c r="L70" s="7"/>
      <c r="M70" s="29">
        <f>M69*1000</f>
        <v>0</v>
      </c>
      <c r="N70" s="29">
        <f>N69*1000</f>
        <v>212.84720833333336</v>
      </c>
      <c r="O70" s="23"/>
      <c r="P70" s="29">
        <f>M70+N70</f>
        <v>212.84720833333336</v>
      </c>
      <c r="Q70" s="7"/>
    </row>
    <row r="71" spans="1:17" ht="15.75" customHeight="1" x14ac:dyDescent="0.25">
      <c r="A71" s="2"/>
      <c r="B71" s="2"/>
      <c r="C71" s="2"/>
      <c r="D71" s="2"/>
      <c r="E71" s="2"/>
      <c r="F71" s="2" t="s">
        <v>124</v>
      </c>
      <c r="G71" s="2"/>
      <c r="H71" s="2"/>
      <c r="I71" s="2"/>
      <c r="J71" s="2"/>
      <c r="K71" s="2"/>
      <c r="L71" s="2"/>
      <c r="M71" s="34"/>
      <c r="N71" s="34"/>
      <c r="O71" s="2"/>
      <c r="P71" s="2"/>
      <c r="Q71" s="2"/>
    </row>
    <row r="72" spans="1:17" ht="15.75" customHeight="1" x14ac:dyDescent="0.25">
      <c r="A72" s="133"/>
      <c r="B72" s="134"/>
      <c r="C72" s="134"/>
      <c r="D72" s="134"/>
      <c r="E72" s="70"/>
      <c r="F72" s="2"/>
      <c r="G72" s="2"/>
      <c r="H72" s="2"/>
      <c r="I72" s="2"/>
      <c r="J72" s="70"/>
      <c r="K72" s="2"/>
      <c r="L72" s="2"/>
      <c r="M72" s="2"/>
      <c r="N72" s="2"/>
      <c r="O72" s="2"/>
      <c r="P72" s="2"/>
      <c r="Q72" s="2"/>
    </row>
    <row r="73" spans="1:17" ht="15.75" customHeight="1" x14ac:dyDescent="0.25">
      <c r="A73" s="2"/>
      <c r="B73" s="2"/>
      <c r="C73" s="2"/>
      <c r="D73" s="2"/>
      <c r="E73" s="2"/>
      <c r="F73" s="2"/>
      <c r="G73" s="2"/>
      <c r="H73" s="2"/>
      <c r="I73" s="2"/>
      <c r="J73" s="2"/>
      <c r="K73" s="2"/>
      <c r="L73" s="2"/>
      <c r="M73" s="2"/>
      <c r="N73" s="2"/>
      <c r="O73" s="2"/>
      <c r="P73" s="2"/>
      <c r="Q73" s="2"/>
    </row>
    <row r="74" spans="1:17" ht="15.75" customHeight="1" x14ac:dyDescent="0.25">
      <c r="A74" s="2"/>
      <c r="B74" s="2"/>
      <c r="C74" s="2"/>
      <c r="D74" s="2"/>
      <c r="E74" s="33"/>
      <c r="F74" s="2"/>
      <c r="G74" s="2"/>
      <c r="H74" s="2"/>
      <c r="I74" s="2"/>
      <c r="J74" s="2"/>
      <c r="K74" s="16"/>
      <c r="L74" s="16"/>
      <c r="M74" s="2"/>
      <c r="N74" s="2"/>
      <c r="O74" s="2"/>
      <c r="P74" s="2"/>
      <c r="Q74" s="2"/>
    </row>
    <row r="75" spans="1:17" ht="15.75" customHeight="1" x14ac:dyDescent="0.25">
      <c r="A75" s="2"/>
      <c r="B75" s="2"/>
      <c r="C75" s="2"/>
      <c r="D75" s="2"/>
      <c r="E75" s="2"/>
      <c r="F75" s="2"/>
      <c r="G75" s="2"/>
      <c r="H75" s="2"/>
      <c r="I75" s="2"/>
      <c r="J75" s="2"/>
      <c r="K75" s="16"/>
      <c r="L75" s="16"/>
      <c r="M75" s="2"/>
      <c r="N75" s="2"/>
      <c r="O75" s="2"/>
      <c r="P75" s="2"/>
      <c r="Q75" s="2"/>
    </row>
    <row r="76" spans="1:17" ht="15.75" customHeight="1" x14ac:dyDescent="0.25">
      <c r="A76" s="2"/>
      <c r="B76" s="2"/>
      <c r="C76" s="2"/>
      <c r="D76" s="2"/>
      <c r="E76" s="2"/>
      <c r="F76" s="2"/>
      <c r="G76" s="2"/>
      <c r="H76" s="2"/>
      <c r="I76" s="2"/>
      <c r="J76" s="2"/>
      <c r="K76" s="16"/>
      <c r="L76" s="16"/>
      <c r="M76" s="2"/>
      <c r="N76" s="2"/>
      <c r="O76" s="2"/>
      <c r="P76" s="2"/>
      <c r="Q76" s="2"/>
    </row>
    <row r="77" spans="1:17" ht="15.75" customHeight="1" x14ac:dyDescent="0.25">
      <c r="A77" s="2"/>
      <c r="B77" s="2"/>
      <c r="C77" s="2"/>
      <c r="D77" s="2"/>
      <c r="E77" s="2"/>
      <c r="F77" s="2"/>
      <c r="G77" s="2"/>
      <c r="H77" s="2"/>
      <c r="I77" s="2"/>
      <c r="J77" s="2"/>
      <c r="K77" s="2"/>
      <c r="L77" s="2"/>
      <c r="M77" s="2"/>
      <c r="N77" s="2"/>
      <c r="O77" s="2"/>
      <c r="P77" s="2"/>
      <c r="Q77" s="2"/>
    </row>
    <row r="78" spans="1:17" ht="15.75" customHeight="1" x14ac:dyDescent="0.25">
      <c r="A78" s="2"/>
      <c r="B78" s="2"/>
      <c r="C78" s="2"/>
      <c r="D78" s="2"/>
      <c r="E78" s="2"/>
      <c r="F78" s="2"/>
      <c r="G78" s="2"/>
      <c r="H78" s="2"/>
      <c r="I78" s="2"/>
      <c r="J78" s="2"/>
      <c r="K78" s="2"/>
      <c r="L78" s="2"/>
      <c r="M78" s="2"/>
      <c r="N78" s="2"/>
      <c r="O78" s="2"/>
      <c r="P78" s="2"/>
      <c r="Q78" s="2"/>
    </row>
    <row r="79" spans="1:17" ht="15.75" customHeight="1" x14ac:dyDescent="0.25">
      <c r="A79" s="2"/>
      <c r="B79" s="2"/>
      <c r="C79" s="2"/>
      <c r="D79" s="2"/>
      <c r="E79" s="2"/>
      <c r="F79" s="2"/>
      <c r="G79" s="2"/>
      <c r="H79" s="2"/>
      <c r="I79" s="2"/>
      <c r="J79" s="2"/>
      <c r="K79" s="2"/>
      <c r="L79" s="2"/>
      <c r="M79" s="2"/>
      <c r="N79" s="2"/>
      <c r="O79" s="2"/>
      <c r="P79" s="2"/>
      <c r="Q79" s="2"/>
    </row>
    <row r="80" spans="1:17" ht="15.75" customHeight="1" x14ac:dyDescent="0.25">
      <c r="A80" s="2"/>
      <c r="B80" s="2"/>
      <c r="C80" s="2"/>
      <c r="D80" s="2"/>
      <c r="E80" s="2"/>
      <c r="F80" s="2"/>
      <c r="G80" s="2"/>
      <c r="H80" s="2"/>
      <c r="I80" s="2"/>
      <c r="J80" s="2"/>
      <c r="K80" s="23" t="s">
        <v>126</v>
      </c>
      <c r="L80" s="23" t="s">
        <v>127</v>
      </c>
      <c r="M80" s="23" t="s">
        <v>128</v>
      </c>
      <c r="N80" s="23" t="s">
        <v>129</v>
      </c>
      <c r="O80" s="2"/>
      <c r="P80" s="2"/>
      <c r="Q80" s="2"/>
    </row>
    <row r="81" spans="1:17" ht="15.75" customHeight="1" x14ac:dyDescent="0.25">
      <c r="A81" s="2"/>
      <c r="B81" s="2"/>
      <c r="C81" s="2"/>
      <c r="D81" s="2"/>
      <c r="E81" s="2"/>
      <c r="F81" s="2"/>
      <c r="G81" s="2"/>
      <c r="H81" s="2"/>
      <c r="I81" s="2"/>
      <c r="J81" s="2"/>
      <c r="K81" s="29">
        <v>0</v>
      </c>
      <c r="L81" s="29">
        <v>0.88470000000000004</v>
      </c>
      <c r="M81" s="32">
        <f>K81+L81</f>
        <v>0.88470000000000004</v>
      </c>
      <c r="N81" s="32">
        <f>M81-M63</f>
        <v>-5.4632999999999932E-2</v>
      </c>
      <c r="O81" s="2"/>
      <c r="P81" s="2"/>
      <c r="Q81" s="2"/>
    </row>
    <row r="82" spans="1:17" ht="15.75" customHeight="1" x14ac:dyDescent="0.25">
      <c r="A82" s="2"/>
      <c r="B82" s="2"/>
      <c r="C82" s="2"/>
      <c r="D82" s="2"/>
      <c r="E82" s="2"/>
      <c r="F82" s="2"/>
      <c r="G82" s="2"/>
      <c r="H82" s="2"/>
      <c r="I82" s="2"/>
      <c r="J82" s="2"/>
      <c r="K82" s="35">
        <v>0</v>
      </c>
      <c r="L82" s="35">
        <f>L81-N81</f>
        <v>0.93933299999999997</v>
      </c>
      <c r="M82" s="32">
        <f>K82+L82</f>
        <v>0.93933299999999997</v>
      </c>
      <c r="N82" s="32">
        <f>N81/2</f>
        <v>-2.7316499999999966E-2</v>
      </c>
      <c r="O82" s="2"/>
      <c r="P82" s="2"/>
      <c r="Q82" s="2"/>
    </row>
    <row r="83" spans="1:17" ht="15.75" customHeight="1" x14ac:dyDescent="0.25">
      <c r="A83" s="2"/>
      <c r="B83" s="2"/>
      <c r="C83" s="2"/>
      <c r="D83" s="2"/>
      <c r="E83" s="2"/>
      <c r="F83" s="2"/>
      <c r="G83" s="2"/>
      <c r="H83" s="2"/>
      <c r="I83" s="2"/>
      <c r="J83" s="2"/>
      <c r="K83" s="2"/>
      <c r="L83" s="2"/>
      <c r="M83" s="2"/>
      <c r="N83" s="2"/>
      <c r="O83" s="2"/>
      <c r="P83" s="2"/>
      <c r="Q83" s="2"/>
    </row>
    <row r="84" spans="1:17" ht="15.75" customHeight="1" x14ac:dyDescent="0.25">
      <c r="A84" s="2"/>
      <c r="B84" s="2"/>
      <c r="C84" s="2"/>
      <c r="D84" s="2"/>
      <c r="E84" s="2"/>
      <c r="F84" s="2"/>
      <c r="G84" s="2"/>
      <c r="H84" s="2"/>
      <c r="I84" s="2"/>
      <c r="J84" s="2"/>
      <c r="K84" s="2"/>
      <c r="L84" s="2"/>
      <c r="M84" s="2"/>
      <c r="N84" s="2"/>
      <c r="O84" s="2"/>
      <c r="P84" s="2"/>
      <c r="Q84" s="2"/>
    </row>
    <row r="85" spans="1:17" ht="15.75" customHeight="1" x14ac:dyDescent="0.25">
      <c r="A85" s="2"/>
      <c r="B85" s="2"/>
      <c r="C85" s="2"/>
      <c r="D85" s="2"/>
      <c r="E85" s="2"/>
      <c r="F85" s="2"/>
      <c r="G85" s="2"/>
      <c r="H85" s="2"/>
      <c r="I85" s="2"/>
      <c r="J85" s="2"/>
      <c r="K85" s="2"/>
      <c r="L85" s="2"/>
      <c r="M85" s="2"/>
      <c r="N85" s="2"/>
      <c r="O85" s="2"/>
      <c r="P85" s="2"/>
      <c r="Q85" s="2"/>
    </row>
    <row r="86" spans="1:17" ht="15.75" customHeight="1" x14ac:dyDescent="0.25">
      <c r="A86" s="2"/>
      <c r="B86" s="2"/>
      <c r="C86" s="2"/>
      <c r="D86" s="2"/>
      <c r="E86" s="2"/>
      <c r="F86" s="2"/>
      <c r="G86" s="2"/>
      <c r="H86" s="2"/>
      <c r="I86" s="2"/>
      <c r="J86" s="2"/>
      <c r="K86" s="2"/>
      <c r="L86" s="2"/>
      <c r="M86" s="2"/>
      <c r="N86" s="2"/>
      <c r="O86" s="2"/>
      <c r="P86" s="2"/>
      <c r="Q86" s="2"/>
    </row>
    <row r="87" spans="1:17" ht="15.75" customHeight="1" x14ac:dyDescent="0.25">
      <c r="A87" s="2"/>
      <c r="B87" s="2"/>
      <c r="C87" s="2"/>
      <c r="D87" s="2"/>
      <c r="E87" s="2"/>
      <c r="F87" s="2"/>
      <c r="G87" s="2"/>
      <c r="H87" s="2"/>
      <c r="I87" s="2"/>
      <c r="J87" s="2"/>
      <c r="K87" s="2"/>
      <c r="L87" s="2"/>
      <c r="M87" s="2"/>
      <c r="N87" s="2"/>
      <c r="O87" s="2"/>
      <c r="P87" s="2"/>
      <c r="Q87" s="2"/>
    </row>
    <row r="88" spans="1:17" ht="15.75" customHeight="1" x14ac:dyDescent="0.25">
      <c r="A88" s="2"/>
      <c r="B88" s="2"/>
      <c r="C88" s="2"/>
      <c r="D88" s="2"/>
      <c r="E88" s="2"/>
      <c r="F88" s="2"/>
      <c r="G88" s="2"/>
      <c r="H88" s="2"/>
      <c r="I88" s="2"/>
      <c r="J88" s="2"/>
      <c r="K88" s="2"/>
      <c r="L88" s="2"/>
      <c r="M88" s="2"/>
      <c r="N88" s="2"/>
      <c r="O88" s="2"/>
      <c r="P88" s="2"/>
      <c r="Q88" s="2"/>
    </row>
    <row r="89" spans="1:17" ht="15.75" customHeight="1" x14ac:dyDescent="0.25">
      <c r="A89" s="2"/>
      <c r="B89" s="2"/>
      <c r="C89" s="2"/>
      <c r="D89" s="2"/>
      <c r="E89" s="2"/>
      <c r="F89" s="2"/>
      <c r="G89" s="2"/>
      <c r="H89" s="2"/>
      <c r="I89" s="2"/>
      <c r="J89" s="2"/>
      <c r="K89" s="2"/>
      <c r="L89" s="2"/>
      <c r="M89" s="2"/>
      <c r="N89" s="2"/>
      <c r="O89" s="2"/>
      <c r="P89" s="2"/>
      <c r="Q89" s="2"/>
    </row>
    <row r="90" spans="1:17" ht="15.75" customHeight="1" x14ac:dyDescent="0.25">
      <c r="A90" s="2"/>
      <c r="B90" s="2"/>
      <c r="C90" s="2"/>
      <c r="D90" s="2"/>
      <c r="E90" s="2"/>
      <c r="F90" s="2"/>
      <c r="G90" s="2"/>
      <c r="H90" s="2"/>
      <c r="I90" s="2"/>
      <c r="J90" s="2"/>
      <c r="K90" s="2"/>
      <c r="L90" s="2"/>
      <c r="M90" s="2"/>
      <c r="N90" s="2"/>
      <c r="O90" s="2"/>
      <c r="P90" s="2"/>
      <c r="Q90" s="2"/>
    </row>
    <row r="91" spans="1:17" ht="15.75" customHeight="1" x14ac:dyDescent="0.25">
      <c r="A91" s="2"/>
      <c r="B91" s="2"/>
      <c r="C91" s="2"/>
      <c r="D91" s="2"/>
      <c r="E91" s="2"/>
      <c r="F91" s="2"/>
      <c r="G91" s="2"/>
      <c r="H91" s="2"/>
      <c r="I91" s="2"/>
      <c r="J91" s="2"/>
      <c r="K91" s="2"/>
      <c r="L91" s="2"/>
      <c r="M91" s="2"/>
      <c r="N91" s="2"/>
      <c r="O91" s="2"/>
      <c r="P91" s="2"/>
      <c r="Q91" s="2"/>
    </row>
    <row r="92" spans="1:17" ht="15.75" customHeight="1" x14ac:dyDescent="0.25">
      <c r="A92" s="2"/>
      <c r="B92" s="2"/>
      <c r="C92" s="2"/>
      <c r="D92" s="2"/>
      <c r="E92" s="2"/>
      <c r="F92" s="2"/>
      <c r="G92" s="2"/>
      <c r="H92" s="2"/>
      <c r="I92" s="2"/>
      <c r="J92" s="2"/>
      <c r="K92" s="2"/>
      <c r="L92" s="2"/>
      <c r="M92" s="2"/>
      <c r="N92" s="2"/>
      <c r="O92" s="2"/>
      <c r="P92" s="2"/>
      <c r="Q92" s="2"/>
    </row>
    <row r="93" spans="1:17" ht="15.75" customHeight="1" x14ac:dyDescent="0.25">
      <c r="A93" s="2"/>
      <c r="B93" s="2"/>
      <c r="C93" s="2"/>
      <c r="D93" s="2"/>
      <c r="E93" s="2"/>
      <c r="F93" s="2"/>
      <c r="G93" s="2"/>
      <c r="H93" s="2"/>
      <c r="I93" s="2"/>
      <c r="J93" s="2"/>
      <c r="K93" s="2"/>
      <c r="L93" s="2"/>
      <c r="M93" s="2"/>
      <c r="N93" s="2"/>
      <c r="O93" s="2"/>
      <c r="P93" s="2"/>
      <c r="Q93" s="2"/>
    </row>
    <row r="94" spans="1:17" ht="15.75" customHeight="1" x14ac:dyDescent="0.25">
      <c r="A94" s="2"/>
      <c r="B94" s="2"/>
      <c r="C94" s="2"/>
      <c r="D94" s="2"/>
      <c r="E94" s="2"/>
      <c r="F94" s="2"/>
      <c r="G94" s="2"/>
      <c r="H94" s="2"/>
      <c r="I94" s="2"/>
      <c r="J94" s="2"/>
      <c r="K94" s="2"/>
      <c r="L94" s="2"/>
      <c r="M94" s="2"/>
      <c r="N94" s="2"/>
      <c r="O94" s="2"/>
      <c r="P94" s="2"/>
      <c r="Q94" s="2"/>
    </row>
    <row r="95" spans="1:17" ht="15.75" customHeight="1" x14ac:dyDescent="0.25">
      <c r="A95" s="2"/>
      <c r="B95" s="2"/>
      <c r="C95" s="2"/>
      <c r="D95" s="2"/>
      <c r="E95" s="2"/>
      <c r="F95" s="2"/>
      <c r="G95" s="2"/>
      <c r="H95" s="2"/>
      <c r="I95" s="2"/>
      <c r="J95" s="2"/>
      <c r="K95" s="2"/>
      <c r="L95" s="2"/>
      <c r="M95" s="2"/>
      <c r="N95" s="2"/>
      <c r="O95" s="2"/>
      <c r="P95" s="2"/>
      <c r="Q95" s="2"/>
    </row>
    <row r="96" spans="1:17" ht="15.75" customHeight="1" x14ac:dyDescent="0.25">
      <c r="A96" s="2"/>
      <c r="B96" s="2"/>
      <c r="C96" s="2"/>
      <c r="D96" s="2"/>
      <c r="E96" s="2"/>
      <c r="F96" s="2"/>
      <c r="G96" s="2"/>
      <c r="H96" s="2"/>
      <c r="I96" s="2"/>
      <c r="J96" s="2"/>
      <c r="K96" s="2"/>
      <c r="L96" s="2"/>
      <c r="M96" s="2"/>
      <c r="N96" s="2"/>
      <c r="O96" s="2"/>
      <c r="P96" s="2"/>
      <c r="Q96" s="2"/>
    </row>
    <row r="97" spans="1:17" ht="15.75" customHeight="1" x14ac:dyDescent="0.25">
      <c r="A97" s="2"/>
      <c r="B97" s="2"/>
      <c r="C97" s="2"/>
      <c r="D97" s="2"/>
      <c r="E97" s="2"/>
      <c r="F97" s="2"/>
      <c r="G97" s="2"/>
      <c r="H97" s="2"/>
      <c r="I97" s="2"/>
      <c r="J97" s="2"/>
      <c r="K97" s="2"/>
      <c r="L97" s="2"/>
      <c r="M97" s="2"/>
      <c r="N97" s="2"/>
      <c r="O97" s="2"/>
      <c r="P97" s="2"/>
      <c r="Q97" s="2"/>
    </row>
    <row r="98" spans="1:17" ht="15.75" customHeight="1" x14ac:dyDescent="0.25">
      <c r="A98" s="2"/>
      <c r="B98" s="2"/>
      <c r="C98" s="2"/>
      <c r="D98" s="2"/>
      <c r="E98" s="2"/>
      <c r="F98" s="2"/>
      <c r="G98" s="2"/>
      <c r="H98" s="2"/>
      <c r="I98" s="2"/>
      <c r="J98" s="2"/>
      <c r="K98" s="2"/>
      <c r="L98" s="2"/>
      <c r="M98" s="2"/>
      <c r="N98" s="2"/>
      <c r="O98" s="2"/>
      <c r="P98" s="2"/>
      <c r="Q98" s="2"/>
    </row>
    <row r="99" spans="1:17" ht="15.75" customHeight="1" x14ac:dyDescent="0.25">
      <c r="A99" s="2"/>
      <c r="B99" s="2"/>
      <c r="C99" s="2"/>
      <c r="D99" s="2"/>
      <c r="E99" s="2"/>
      <c r="F99" s="2"/>
      <c r="G99" s="2"/>
      <c r="H99" s="2"/>
      <c r="I99" s="2"/>
      <c r="J99" s="2"/>
      <c r="K99" s="2"/>
      <c r="L99" s="2"/>
      <c r="M99" s="2"/>
      <c r="N99" s="2"/>
      <c r="O99" s="2"/>
      <c r="P99" s="2"/>
      <c r="Q99" s="2"/>
    </row>
    <row r="100" spans="1:17" ht="15.75" customHeight="1" x14ac:dyDescent="0.25">
      <c r="A100" s="2"/>
      <c r="B100" s="2"/>
      <c r="C100" s="2"/>
      <c r="D100" s="2"/>
      <c r="E100" s="2"/>
      <c r="F100" s="2"/>
      <c r="G100" s="2"/>
      <c r="H100" s="2"/>
      <c r="I100" s="2"/>
      <c r="J100" s="2"/>
      <c r="K100" s="2"/>
      <c r="L100" s="2"/>
      <c r="M100" s="2"/>
      <c r="N100" s="2"/>
      <c r="O100" s="2"/>
      <c r="P100" s="2"/>
      <c r="Q100" s="2"/>
    </row>
    <row r="101" spans="1:17" ht="15.75" customHeight="1" x14ac:dyDescent="0.25">
      <c r="A101" s="2"/>
      <c r="B101" s="2"/>
      <c r="C101" s="2"/>
      <c r="D101" s="2"/>
      <c r="E101" s="2"/>
      <c r="F101" s="2"/>
      <c r="G101" s="2"/>
      <c r="H101" s="2"/>
      <c r="I101" s="2"/>
      <c r="J101" s="2"/>
      <c r="K101" s="2"/>
      <c r="L101" s="2"/>
      <c r="M101" s="2"/>
      <c r="N101" s="2"/>
      <c r="O101" s="2"/>
      <c r="P101" s="2"/>
      <c r="Q101" s="2"/>
    </row>
  </sheetData>
  <mergeCells count="37">
    <mergeCell ref="L11:L12"/>
    <mergeCell ref="M11:N11"/>
    <mergeCell ref="A61:D61"/>
    <mergeCell ref="E61:J61"/>
    <mergeCell ref="A72:D72"/>
    <mergeCell ref="A62:G62"/>
    <mergeCell ref="A63:D64"/>
    <mergeCell ref="E63:G63"/>
    <mergeCell ref="E64:G64"/>
    <mergeCell ref="A66:J66"/>
    <mergeCell ref="H67:J67"/>
    <mergeCell ref="A9:B9"/>
    <mergeCell ref="C9:J9"/>
    <mergeCell ref="A10:B10"/>
    <mergeCell ref="C10:J10"/>
    <mergeCell ref="A11:A12"/>
    <mergeCell ref="B11:B12"/>
    <mergeCell ref="C11:C12"/>
    <mergeCell ref="D11:D12"/>
    <mergeCell ref="E11:E12"/>
    <mergeCell ref="F11:F12"/>
    <mergeCell ref="G11:G12"/>
    <mergeCell ref="H11:H12"/>
    <mergeCell ref="I11:I12"/>
    <mergeCell ref="J11:J12"/>
    <mergeCell ref="A6:B6"/>
    <mergeCell ref="C6:J6"/>
    <mergeCell ref="A7:B7"/>
    <mergeCell ref="C7:J7"/>
    <mergeCell ref="A8:B8"/>
    <mergeCell ref="C8:J8"/>
    <mergeCell ref="A1:J1"/>
    <mergeCell ref="A2:J2"/>
    <mergeCell ref="A3:J3"/>
    <mergeCell ref="A4:J4"/>
    <mergeCell ref="A5:B5"/>
    <mergeCell ref="C5:J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1"/>
  <sheetViews>
    <sheetView topLeftCell="A58" workbookViewId="0">
      <selection activeCell="M16" sqref="M16"/>
    </sheetView>
  </sheetViews>
  <sheetFormatPr defaultColWidth="14.42578125" defaultRowHeight="15" x14ac:dyDescent="0.25"/>
  <cols>
    <col min="1" max="1" width="10.5703125" style="73" customWidth="1"/>
    <col min="2" max="2" width="18.5703125" style="73" customWidth="1"/>
    <col min="3" max="4" width="12.7109375" style="73" customWidth="1"/>
    <col min="5" max="5" width="14.7109375" style="73" customWidth="1"/>
    <col min="6" max="6" width="12.42578125" style="73" customWidth="1"/>
    <col min="7" max="7" width="15.140625" style="73" customWidth="1"/>
    <col min="8" max="9" width="12.7109375" style="73" customWidth="1"/>
    <col min="10" max="10" width="15" style="73" customWidth="1"/>
    <col min="11" max="11" width="9.140625" style="73" customWidth="1"/>
    <col min="12" max="12" width="13" style="73" customWidth="1"/>
    <col min="13" max="13" width="12.7109375" style="73" customWidth="1"/>
    <col min="14" max="14" width="14.28515625" style="73" customWidth="1"/>
    <col min="15" max="15" width="7.85546875" style="73" customWidth="1"/>
    <col min="16" max="17" width="9.140625" style="73" customWidth="1"/>
    <col min="18" max="16384" width="14.42578125" style="73"/>
  </cols>
  <sheetData>
    <row r="1" spans="1:17" ht="24" x14ac:dyDescent="0.4">
      <c r="A1" s="108" t="s">
        <v>0</v>
      </c>
      <c r="B1" s="109"/>
      <c r="C1" s="109"/>
      <c r="D1" s="109"/>
      <c r="E1" s="109"/>
      <c r="F1" s="109"/>
      <c r="G1" s="109"/>
      <c r="H1" s="109"/>
      <c r="I1" s="109"/>
      <c r="J1" s="110"/>
      <c r="K1" s="1"/>
      <c r="L1" s="2"/>
      <c r="M1" s="2"/>
      <c r="N1" s="2"/>
      <c r="O1" s="3"/>
      <c r="P1" s="4" t="s">
        <v>1</v>
      </c>
      <c r="Q1" s="2"/>
    </row>
    <row r="2" spans="1:17" ht="18.75" x14ac:dyDescent="0.3">
      <c r="A2" s="111" t="s">
        <v>2</v>
      </c>
      <c r="B2" s="109"/>
      <c r="C2" s="109"/>
      <c r="D2" s="109"/>
      <c r="E2" s="109"/>
      <c r="F2" s="109"/>
      <c r="G2" s="109"/>
      <c r="H2" s="109"/>
      <c r="I2" s="109"/>
      <c r="J2" s="110"/>
      <c r="K2" s="2"/>
      <c r="L2" s="2"/>
      <c r="M2" s="2"/>
      <c r="N2" s="2"/>
      <c r="O2" s="5"/>
      <c r="P2" s="4" t="s">
        <v>3</v>
      </c>
      <c r="Q2" s="2"/>
    </row>
    <row r="3" spans="1:17" ht="18.75" customHeight="1" x14ac:dyDescent="0.25">
      <c r="A3" s="112" t="s">
        <v>206</v>
      </c>
      <c r="B3" s="113"/>
      <c r="C3" s="113"/>
      <c r="D3" s="113"/>
      <c r="E3" s="113"/>
      <c r="F3" s="113"/>
      <c r="G3" s="113"/>
      <c r="H3" s="113"/>
      <c r="I3" s="113"/>
      <c r="J3" s="114"/>
      <c r="K3" s="6"/>
      <c r="L3" s="6"/>
      <c r="N3" s="6"/>
      <c r="O3" s="6"/>
      <c r="P3" s="6"/>
      <c r="Q3" s="6"/>
    </row>
    <row r="4" spans="1:17" ht="24" x14ac:dyDescent="0.4">
      <c r="A4" s="108" t="s">
        <v>4</v>
      </c>
      <c r="B4" s="109"/>
      <c r="C4" s="109"/>
      <c r="D4" s="109"/>
      <c r="E4" s="109"/>
      <c r="F4" s="109"/>
      <c r="G4" s="109"/>
      <c r="H4" s="109"/>
      <c r="I4" s="109"/>
      <c r="J4" s="110"/>
      <c r="K4" s="2"/>
      <c r="L4" s="2"/>
      <c r="M4" s="6"/>
      <c r="N4" s="2"/>
      <c r="O4" s="2"/>
      <c r="P4" s="2"/>
      <c r="Q4" s="2"/>
    </row>
    <row r="5" spans="1:17" x14ac:dyDescent="0.25">
      <c r="A5" s="115" t="s">
        <v>5</v>
      </c>
      <c r="B5" s="110"/>
      <c r="C5" s="116" t="s">
        <v>6</v>
      </c>
      <c r="D5" s="109"/>
      <c r="E5" s="109"/>
      <c r="F5" s="109"/>
      <c r="G5" s="109"/>
      <c r="H5" s="109"/>
      <c r="I5" s="109"/>
      <c r="J5" s="110"/>
      <c r="K5" s="2"/>
      <c r="L5" s="2"/>
      <c r="M5" s="2"/>
      <c r="N5" s="2"/>
      <c r="O5" s="2"/>
      <c r="P5" s="2"/>
      <c r="Q5" s="2"/>
    </row>
    <row r="6" spans="1:17" ht="45" customHeight="1" x14ac:dyDescent="0.25">
      <c r="A6" s="117" t="s">
        <v>7</v>
      </c>
      <c r="B6" s="110"/>
      <c r="C6" s="118" t="s">
        <v>8</v>
      </c>
      <c r="D6" s="109"/>
      <c r="E6" s="109"/>
      <c r="F6" s="109"/>
      <c r="G6" s="109"/>
      <c r="H6" s="109"/>
      <c r="I6" s="109"/>
      <c r="J6" s="110"/>
      <c r="K6" s="2"/>
      <c r="L6" s="2"/>
      <c r="M6" s="2"/>
      <c r="N6" s="2"/>
      <c r="O6" s="2"/>
      <c r="P6" s="2"/>
      <c r="Q6" s="2"/>
    </row>
    <row r="7" spans="1:17" x14ac:dyDescent="0.25">
      <c r="A7" s="117" t="s">
        <v>9</v>
      </c>
      <c r="B7" s="110"/>
      <c r="C7" s="119" t="s">
        <v>10</v>
      </c>
      <c r="D7" s="109"/>
      <c r="E7" s="109"/>
      <c r="F7" s="109"/>
      <c r="G7" s="109"/>
      <c r="H7" s="109"/>
      <c r="I7" s="109"/>
      <c r="J7" s="110"/>
      <c r="K7" s="2"/>
      <c r="L7" s="2"/>
      <c r="M7" s="2"/>
      <c r="N7" s="2"/>
      <c r="O7" s="2"/>
      <c r="P7" s="2"/>
      <c r="Q7" s="2"/>
    </row>
    <row r="8" spans="1:17" x14ac:dyDescent="0.25">
      <c r="A8" s="117" t="s">
        <v>11</v>
      </c>
      <c r="B8" s="110"/>
      <c r="C8" s="119" t="s">
        <v>12</v>
      </c>
      <c r="D8" s="109"/>
      <c r="E8" s="109"/>
      <c r="F8" s="109"/>
      <c r="G8" s="109"/>
      <c r="H8" s="109"/>
      <c r="I8" s="109"/>
      <c r="J8" s="110"/>
      <c r="K8" s="2"/>
      <c r="L8" s="2"/>
      <c r="M8" s="2"/>
      <c r="N8" s="2"/>
      <c r="O8" s="2"/>
      <c r="P8" s="2"/>
      <c r="Q8" s="2"/>
    </row>
    <row r="9" spans="1:17" x14ac:dyDescent="0.25">
      <c r="A9" s="120" t="s">
        <v>13</v>
      </c>
      <c r="B9" s="110"/>
      <c r="C9" s="121" t="s">
        <v>212</v>
      </c>
      <c r="D9" s="122"/>
      <c r="E9" s="122"/>
      <c r="F9" s="122"/>
      <c r="G9" s="122"/>
      <c r="H9" s="122"/>
      <c r="I9" s="122"/>
      <c r="J9" s="123"/>
      <c r="K9" s="6"/>
      <c r="L9" s="6"/>
      <c r="M9" s="6"/>
      <c r="N9" s="6"/>
      <c r="O9" s="6"/>
      <c r="P9" s="6"/>
      <c r="Q9" s="6"/>
    </row>
    <row r="10" spans="1:17" x14ac:dyDescent="0.25">
      <c r="A10" s="117" t="s">
        <v>14</v>
      </c>
      <c r="B10" s="110"/>
      <c r="C10" s="121"/>
      <c r="D10" s="122"/>
      <c r="E10" s="122"/>
      <c r="F10" s="122"/>
      <c r="G10" s="122"/>
      <c r="H10" s="122"/>
      <c r="I10" s="122"/>
      <c r="J10" s="123"/>
      <c r="K10" s="2"/>
      <c r="L10" s="2"/>
      <c r="M10" s="2"/>
      <c r="N10" s="2"/>
      <c r="O10" s="2"/>
      <c r="P10" s="2"/>
      <c r="Q10" s="2"/>
    </row>
    <row r="11" spans="1:17" ht="33" customHeight="1" x14ac:dyDescent="0.25">
      <c r="A11" s="124" t="s">
        <v>15</v>
      </c>
      <c r="B11" s="124" t="s">
        <v>16</v>
      </c>
      <c r="C11" s="126" t="s">
        <v>17</v>
      </c>
      <c r="D11" s="126" t="s">
        <v>18</v>
      </c>
      <c r="E11" s="124" t="s">
        <v>19</v>
      </c>
      <c r="F11" s="124" t="s">
        <v>15</v>
      </c>
      <c r="G11" s="124" t="s">
        <v>16</v>
      </c>
      <c r="H11" s="126" t="s">
        <v>17</v>
      </c>
      <c r="I11" s="126" t="s">
        <v>18</v>
      </c>
      <c r="J11" s="124" t="s">
        <v>19</v>
      </c>
      <c r="K11" s="2"/>
      <c r="L11" s="175" t="s">
        <v>16</v>
      </c>
      <c r="M11" s="176" t="s">
        <v>293</v>
      </c>
      <c r="N11" s="176"/>
      <c r="O11" s="2"/>
      <c r="P11" s="2"/>
      <c r="Q11" s="2"/>
    </row>
    <row r="12" spans="1:17" ht="13.5" customHeight="1" x14ac:dyDescent="0.25">
      <c r="A12" s="125"/>
      <c r="B12" s="125"/>
      <c r="C12" s="125"/>
      <c r="D12" s="125"/>
      <c r="E12" s="125"/>
      <c r="F12" s="125"/>
      <c r="G12" s="125"/>
      <c r="H12" s="125"/>
      <c r="I12" s="125"/>
      <c r="J12" s="125"/>
      <c r="K12" s="2"/>
      <c r="L12" s="175"/>
      <c r="M12" s="7" t="s">
        <v>17</v>
      </c>
      <c r="N12" s="2" t="s">
        <v>18</v>
      </c>
      <c r="O12" s="2"/>
      <c r="P12" s="2"/>
      <c r="Q12" s="2"/>
    </row>
    <row r="13" spans="1:17" x14ac:dyDescent="0.25">
      <c r="A13" s="8">
        <v>1</v>
      </c>
      <c r="B13" s="9" t="s">
        <v>20</v>
      </c>
      <c r="C13" s="39">
        <v>185</v>
      </c>
      <c r="D13" s="10">
        <v>210</v>
      </c>
      <c r="E13" s="11">
        <f t="shared" ref="E13:E60" si="0">SUM(C13,D13)</f>
        <v>395</v>
      </c>
      <c r="F13" s="8">
        <v>49</v>
      </c>
      <c r="G13" s="12" t="s">
        <v>21</v>
      </c>
      <c r="H13" s="39">
        <v>185</v>
      </c>
      <c r="I13" s="10">
        <v>210</v>
      </c>
      <c r="J13" s="8">
        <f t="shared" ref="J13:J60" si="1">SUM(H13,I13)</f>
        <v>395</v>
      </c>
      <c r="K13" s="2"/>
      <c r="L13" s="2"/>
      <c r="M13" s="7"/>
      <c r="N13" s="7"/>
      <c r="O13" s="2"/>
      <c r="P13" s="2"/>
      <c r="Q13" s="2"/>
    </row>
    <row r="14" spans="1:17" x14ac:dyDescent="0.25">
      <c r="A14" s="8">
        <f t="shared" ref="A14:A36" si="2">A13+1</f>
        <v>2</v>
      </c>
      <c r="B14" s="9" t="s">
        <v>22</v>
      </c>
      <c r="C14" s="39">
        <v>185</v>
      </c>
      <c r="D14" s="10">
        <v>210</v>
      </c>
      <c r="E14" s="11">
        <f t="shared" si="0"/>
        <v>395</v>
      </c>
      <c r="F14" s="8">
        <f t="shared" ref="F14:F36" si="3">F13+1</f>
        <v>50</v>
      </c>
      <c r="G14" s="12" t="s">
        <v>23</v>
      </c>
      <c r="H14" s="39">
        <v>185</v>
      </c>
      <c r="I14" s="10">
        <v>210</v>
      </c>
      <c r="J14" s="8">
        <f t="shared" si="1"/>
        <v>395</v>
      </c>
      <c r="K14" s="2"/>
      <c r="L14" s="2" t="s">
        <v>20</v>
      </c>
      <c r="M14" s="7">
        <f>AVERAGE(C13:C16)</f>
        <v>185</v>
      </c>
      <c r="N14" s="7">
        <f>AVERAGE(D13:D16)</f>
        <v>210</v>
      </c>
      <c r="O14" s="2"/>
      <c r="P14" s="2"/>
      <c r="Q14" s="2"/>
    </row>
    <row r="15" spans="1:17" x14ac:dyDescent="0.25">
      <c r="A15" s="8">
        <f t="shared" si="2"/>
        <v>3</v>
      </c>
      <c r="B15" s="9" t="s">
        <v>24</v>
      </c>
      <c r="C15" s="39">
        <v>185</v>
      </c>
      <c r="D15" s="10">
        <v>210</v>
      </c>
      <c r="E15" s="11">
        <f t="shared" si="0"/>
        <v>395</v>
      </c>
      <c r="F15" s="8">
        <f t="shared" si="3"/>
        <v>51</v>
      </c>
      <c r="G15" s="12" t="s">
        <v>25</v>
      </c>
      <c r="H15" s="39">
        <v>185</v>
      </c>
      <c r="I15" s="10">
        <v>210</v>
      </c>
      <c r="J15" s="8">
        <f t="shared" si="1"/>
        <v>395</v>
      </c>
      <c r="K15" s="2"/>
      <c r="L15" s="2" t="s">
        <v>28</v>
      </c>
      <c r="M15" s="7">
        <f>AVERAGE(C17:C20)</f>
        <v>185</v>
      </c>
      <c r="N15" s="7">
        <f>AVERAGE(D17:D20)</f>
        <v>210</v>
      </c>
      <c r="O15" s="2"/>
      <c r="P15" s="2"/>
      <c r="Q15" s="2"/>
    </row>
    <row r="16" spans="1:17" x14ac:dyDescent="0.25">
      <c r="A16" s="8">
        <f t="shared" si="2"/>
        <v>4</v>
      </c>
      <c r="B16" s="9" t="s">
        <v>26</v>
      </c>
      <c r="C16" s="39">
        <v>185</v>
      </c>
      <c r="D16" s="10">
        <v>210</v>
      </c>
      <c r="E16" s="11">
        <f t="shared" si="0"/>
        <v>395</v>
      </c>
      <c r="F16" s="8">
        <f t="shared" si="3"/>
        <v>52</v>
      </c>
      <c r="G16" s="12" t="s">
        <v>27</v>
      </c>
      <c r="H16" s="39">
        <v>185</v>
      </c>
      <c r="I16" s="10">
        <v>210</v>
      </c>
      <c r="J16" s="8">
        <f t="shared" si="1"/>
        <v>395</v>
      </c>
      <c r="K16" s="2"/>
      <c r="L16" s="2" t="s">
        <v>36</v>
      </c>
      <c r="M16" s="7">
        <f>AVERAGE(C21:C24)</f>
        <v>185</v>
      </c>
      <c r="N16" s="7">
        <f>AVERAGE(D21:D24)</f>
        <v>210</v>
      </c>
      <c r="O16" s="2"/>
      <c r="P16" s="2"/>
      <c r="Q16" s="2"/>
    </row>
    <row r="17" spans="1:17" x14ac:dyDescent="0.25">
      <c r="A17" s="8">
        <f t="shared" si="2"/>
        <v>5</v>
      </c>
      <c r="B17" s="9" t="s">
        <v>28</v>
      </c>
      <c r="C17" s="39">
        <v>185</v>
      </c>
      <c r="D17" s="10">
        <v>210</v>
      </c>
      <c r="E17" s="11">
        <f t="shared" si="0"/>
        <v>395</v>
      </c>
      <c r="F17" s="8">
        <f t="shared" si="3"/>
        <v>53</v>
      </c>
      <c r="G17" s="12" t="s">
        <v>29</v>
      </c>
      <c r="H17" s="39">
        <v>185</v>
      </c>
      <c r="I17" s="10">
        <v>210</v>
      </c>
      <c r="J17" s="8">
        <f t="shared" si="1"/>
        <v>395</v>
      </c>
      <c r="K17" s="2"/>
      <c r="L17" s="2" t="s">
        <v>44</v>
      </c>
      <c r="M17" s="7">
        <f>AVERAGE(C25:C28)</f>
        <v>185</v>
      </c>
      <c r="N17" s="7">
        <f>AVERAGE(D25:D28)</f>
        <v>210</v>
      </c>
      <c r="O17" s="2"/>
      <c r="P17" s="2"/>
      <c r="Q17" s="2"/>
    </row>
    <row r="18" spans="1:17" x14ac:dyDescent="0.25">
      <c r="A18" s="8">
        <f t="shared" si="2"/>
        <v>6</v>
      </c>
      <c r="B18" s="9" t="s">
        <v>30</v>
      </c>
      <c r="C18" s="39">
        <v>185</v>
      </c>
      <c r="D18" s="10">
        <v>210</v>
      </c>
      <c r="E18" s="11">
        <f t="shared" si="0"/>
        <v>395</v>
      </c>
      <c r="F18" s="8">
        <f t="shared" si="3"/>
        <v>54</v>
      </c>
      <c r="G18" s="12" t="s">
        <v>31</v>
      </c>
      <c r="H18" s="39">
        <v>185</v>
      </c>
      <c r="I18" s="10">
        <v>210</v>
      </c>
      <c r="J18" s="8">
        <f t="shared" si="1"/>
        <v>395</v>
      </c>
      <c r="K18" s="2"/>
      <c r="L18" s="2" t="s">
        <v>52</v>
      </c>
      <c r="M18" s="7">
        <f>AVERAGE(C29:C32)</f>
        <v>185</v>
      </c>
      <c r="N18" s="7">
        <f>AVERAGE(D29:D32)</f>
        <v>210</v>
      </c>
      <c r="O18" s="2"/>
      <c r="P18" s="2"/>
      <c r="Q18" s="2"/>
    </row>
    <row r="19" spans="1:17" x14ac:dyDescent="0.25">
      <c r="A19" s="8">
        <f t="shared" si="2"/>
        <v>7</v>
      </c>
      <c r="B19" s="9" t="s">
        <v>32</v>
      </c>
      <c r="C19" s="39">
        <v>185</v>
      </c>
      <c r="D19" s="10">
        <v>210</v>
      </c>
      <c r="E19" s="11">
        <f t="shared" si="0"/>
        <v>395</v>
      </c>
      <c r="F19" s="8">
        <f t="shared" si="3"/>
        <v>55</v>
      </c>
      <c r="G19" s="12" t="s">
        <v>33</v>
      </c>
      <c r="H19" s="39">
        <v>185</v>
      </c>
      <c r="I19" s="10">
        <v>210</v>
      </c>
      <c r="J19" s="8">
        <f t="shared" si="1"/>
        <v>395</v>
      </c>
      <c r="K19" s="2"/>
      <c r="L19" s="2" t="s">
        <v>60</v>
      </c>
      <c r="M19" s="7">
        <f>AVERAGE(C33:C36)</f>
        <v>185</v>
      </c>
      <c r="N19" s="7">
        <f>AVERAGE(D33:D36)</f>
        <v>210</v>
      </c>
      <c r="O19" s="2"/>
      <c r="P19" s="2"/>
      <c r="Q19" s="2"/>
    </row>
    <row r="20" spans="1:17" x14ac:dyDescent="0.25">
      <c r="A20" s="8">
        <f t="shared" si="2"/>
        <v>8</v>
      </c>
      <c r="B20" s="9" t="s">
        <v>34</v>
      </c>
      <c r="C20" s="39">
        <v>185</v>
      </c>
      <c r="D20" s="10">
        <v>210</v>
      </c>
      <c r="E20" s="11">
        <f t="shared" si="0"/>
        <v>395</v>
      </c>
      <c r="F20" s="8">
        <f t="shared" si="3"/>
        <v>56</v>
      </c>
      <c r="G20" s="12" t="s">
        <v>35</v>
      </c>
      <c r="H20" s="39">
        <v>185</v>
      </c>
      <c r="I20" s="10">
        <v>210</v>
      </c>
      <c r="J20" s="8">
        <f t="shared" si="1"/>
        <v>395</v>
      </c>
      <c r="K20" s="2"/>
      <c r="L20" s="2" t="s">
        <v>68</v>
      </c>
      <c r="M20" s="7">
        <f>AVERAGE(C37:C40)</f>
        <v>185</v>
      </c>
      <c r="N20" s="7">
        <f>AVERAGE(D37:D40)</f>
        <v>210</v>
      </c>
      <c r="O20" s="2"/>
      <c r="P20" s="2"/>
      <c r="Q20" s="2"/>
    </row>
    <row r="21" spans="1:17" ht="15.75" customHeight="1" x14ac:dyDescent="0.25">
      <c r="A21" s="8">
        <f t="shared" si="2"/>
        <v>9</v>
      </c>
      <c r="B21" s="9" t="s">
        <v>36</v>
      </c>
      <c r="C21" s="39">
        <v>185</v>
      </c>
      <c r="D21" s="10">
        <v>210</v>
      </c>
      <c r="E21" s="11">
        <f t="shared" si="0"/>
        <v>395</v>
      </c>
      <c r="F21" s="8">
        <f t="shared" si="3"/>
        <v>57</v>
      </c>
      <c r="G21" s="12" t="s">
        <v>37</v>
      </c>
      <c r="H21" s="39">
        <v>185</v>
      </c>
      <c r="I21" s="10">
        <v>210</v>
      </c>
      <c r="J21" s="8">
        <f t="shared" si="1"/>
        <v>395</v>
      </c>
      <c r="K21" s="2"/>
      <c r="L21" s="2" t="s">
        <v>76</v>
      </c>
      <c r="M21" s="7">
        <f>AVERAGE(C41:C44)</f>
        <v>185</v>
      </c>
      <c r="N21" s="7">
        <f>AVERAGE(D41:D44)</f>
        <v>210</v>
      </c>
      <c r="O21" s="2"/>
      <c r="P21" s="2"/>
      <c r="Q21" s="2"/>
    </row>
    <row r="22" spans="1:17" ht="15.75" customHeight="1" x14ac:dyDescent="0.25">
      <c r="A22" s="8">
        <f t="shared" si="2"/>
        <v>10</v>
      </c>
      <c r="B22" s="9" t="s">
        <v>38</v>
      </c>
      <c r="C22" s="39">
        <v>185</v>
      </c>
      <c r="D22" s="10">
        <v>210</v>
      </c>
      <c r="E22" s="11">
        <f t="shared" si="0"/>
        <v>395</v>
      </c>
      <c r="F22" s="8">
        <f t="shared" si="3"/>
        <v>58</v>
      </c>
      <c r="G22" s="12" t="s">
        <v>39</v>
      </c>
      <c r="H22" s="39">
        <v>185</v>
      </c>
      <c r="I22" s="10">
        <v>210</v>
      </c>
      <c r="J22" s="8">
        <f t="shared" si="1"/>
        <v>395</v>
      </c>
      <c r="K22" s="2"/>
      <c r="L22" s="2" t="s">
        <v>84</v>
      </c>
      <c r="M22" s="7">
        <f>AVERAGE(C45:C48)</f>
        <v>185</v>
      </c>
      <c r="N22" s="7">
        <f>AVERAGE(D45:D48)</f>
        <v>210</v>
      </c>
      <c r="O22" s="2"/>
      <c r="P22" s="2"/>
      <c r="Q22" s="2"/>
    </row>
    <row r="23" spans="1:17" ht="15.75" customHeight="1" x14ac:dyDescent="0.25">
      <c r="A23" s="8">
        <f t="shared" si="2"/>
        <v>11</v>
      </c>
      <c r="B23" s="9" t="s">
        <v>40</v>
      </c>
      <c r="C23" s="39">
        <v>185</v>
      </c>
      <c r="D23" s="10">
        <v>210</v>
      </c>
      <c r="E23" s="11">
        <f t="shared" si="0"/>
        <v>395</v>
      </c>
      <c r="F23" s="8">
        <f t="shared" si="3"/>
        <v>59</v>
      </c>
      <c r="G23" s="12" t="s">
        <v>41</v>
      </c>
      <c r="H23" s="39">
        <v>185</v>
      </c>
      <c r="I23" s="10">
        <v>210</v>
      </c>
      <c r="J23" s="8">
        <f t="shared" si="1"/>
        <v>395</v>
      </c>
      <c r="K23" s="2"/>
      <c r="L23" s="2" t="s">
        <v>92</v>
      </c>
      <c r="M23" s="7">
        <f>AVERAGE(C49:C52)</f>
        <v>185</v>
      </c>
      <c r="N23" s="7">
        <f>AVERAGE(D49:D52)</f>
        <v>210</v>
      </c>
      <c r="O23" s="2"/>
      <c r="P23" s="2"/>
      <c r="Q23" s="2"/>
    </row>
    <row r="24" spans="1:17" ht="15.75" customHeight="1" x14ac:dyDescent="0.25">
      <c r="A24" s="8">
        <f t="shared" si="2"/>
        <v>12</v>
      </c>
      <c r="B24" s="9" t="s">
        <v>42</v>
      </c>
      <c r="C24" s="39">
        <v>185</v>
      </c>
      <c r="D24" s="10">
        <v>210</v>
      </c>
      <c r="E24" s="11">
        <f t="shared" si="0"/>
        <v>395</v>
      </c>
      <c r="F24" s="8">
        <f t="shared" si="3"/>
        <v>60</v>
      </c>
      <c r="G24" s="12" t="s">
        <v>43</v>
      </c>
      <c r="H24" s="39">
        <v>185</v>
      </c>
      <c r="I24" s="10">
        <v>210</v>
      </c>
      <c r="J24" s="8">
        <f t="shared" si="1"/>
        <v>395</v>
      </c>
      <c r="K24" s="2"/>
      <c r="L24" s="13" t="s">
        <v>100</v>
      </c>
      <c r="M24" s="7">
        <f>AVERAGE(C53:C56)</f>
        <v>185</v>
      </c>
      <c r="N24" s="7">
        <f>AVERAGE(D53:D56)</f>
        <v>210</v>
      </c>
      <c r="O24" s="2"/>
      <c r="P24" s="2"/>
      <c r="Q24" s="2"/>
    </row>
    <row r="25" spans="1:17" ht="15.75" customHeight="1" x14ac:dyDescent="0.25">
      <c r="A25" s="8">
        <f t="shared" si="2"/>
        <v>13</v>
      </c>
      <c r="B25" s="9" t="s">
        <v>44</v>
      </c>
      <c r="C25" s="39">
        <v>185</v>
      </c>
      <c r="D25" s="10">
        <v>210</v>
      </c>
      <c r="E25" s="11">
        <f t="shared" si="0"/>
        <v>395</v>
      </c>
      <c r="F25" s="8">
        <f t="shared" si="3"/>
        <v>61</v>
      </c>
      <c r="G25" s="12" t="s">
        <v>45</v>
      </c>
      <c r="H25" s="39">
        <v>185</v>
      </c>
      <c r="I25" s="10">
        <v>210</v>
      </c>
      <c r="J25" s="8">
        <f t="shared" si="1"/>
        <v>395</v>
      </c>
      <c r="K25" s="2"/>
      <c r="L25" s="16" t="s">
        <v>108</v>
      </c>
      <c r="M25" s="7">
        <f>AVERAGE(C57:C60)</f>
        <v>185</v>
      </c>
      <c r="N25" s="7">
        <f>AVERAGE(D57:D60)</f>
        <v>210</v>
      </c>
      <c r="O25" s="2"/>
      <c r="P25" s="2"/>
      <c r="Q25" s="2"/>
    </row>
    <row r="26" spans="1:17" ht="15.75" customHeight="1" x14ac:dyDescent="0.25">
      <c r="A26" s="8">
        <f t="shared" si="2"/>
        <v>14</v>
      </c>
      <c r="B26" s="9" t="s">
        <v>46</v>
      </c>
      <c r="C26" s="39">
        <v>185</v>
      </c>
      <c r="D26" s="10">
        <v>210</v>
      </c>
      <c r="E26" s="11">
        <f t="shared" si="0"/>
        <v>395</v>
      </c>
      <c r="F26" s="8">
        <f t="shared" si="3"/>
        <v>62</v>
      </c>
      <c r="G26" s="12" t="s">
        <v>47</v>
      </c>
      <c r="H26" s="39">
        <v>185</v>
      </c>
      <c r="I26" s="10">
        <v>210</v>
      </c>
      <c r="J26" s="8">
        <f t="shared" si="1"/>
        <v>395</v>
      </c>
      <c r="K26" s="2"/>
      <c r="L26" s="16" t="s">
        <v>21</v>
      </c>
      <c r="M26" s="7">
        <f>AVERAGE(H13:H16)</f>
        <v>185</v>
      </c>
      <c r="N26" s="7">
        <f>AVERAGE(I13:I16)</f>
        <v>210</v>
      </c>
      <c r="O26" s="2"/>
      <c r="P26" s="2"/>
      <c r="Q26" s="2"/>
    </row>
    <row r="27" spans="1:17" ht="15.75" customHeight="1" x14ac:dyDescent="0.25">
      <c r="A27" s="8">
        <f t="shared" si="2"/>
        <v>15</v>
      </c>
      <c r="B27" s="9" t="s">
        <v>48</v>
      </c>
      <c r="C27" s="39">
        <v>185</v>
      </c>
      <c r="D27" s="10">
        <v>210</v>
      </c>
      <c r="E27" s="11">
        <f t="shared" si="0"/>
        <v>395</v>
      </c>
      <c r="F27" s="8">
        <f t="shared" si="3"/>
        <v>63</v>
      </c>
      <c r="G27" s="12" t="s">
        <v>49</v>
      </c>
      <c r="H27" s="39">
        <v>185</v>
      </c>
      <c r="I27" s="10">
        <v>210</v>
      </c>
      <c r="J27" s="8">
        <f t="shared" si="1"/>
        <v>395</v>
      </c>
      <c r="K27" s="2"/>
      <c r="L27" s="24" t="s">
        <v>29</v>
      </c>
      <c r="M27" s="7">
        <f>AVERAGE(H17:H20)</f>
        <v>185</v>
      </c>
      <c r="N27" s="7">
        <f>AVERAGE(I17:I20)</f>
        <v>210</v>
      </c>
      <c r="O27" s="2"/>
      <c r="P27" s="2"/>
      <c r="Q27" s="2"/>
    </row>
    <row r="28" spans="1:17" ht="15.75" customHeight="1" x14ac:dyDescent="0.25">
      <c r="A28" s="8">
        <f t="shared" si="2"/>
        <v>16</v>
      </c>
      <c r="B28" s="9" t="s">
        <v>50</v>
      </c>
      <c r="C28" s="39">
        <v>185</v>
      </c>
      <c r="D28" s="10">
        <v>210</v>
      </c>
      <c r="E28" s="11">
        <f t="shared" si="0"/>
        <v>395</v>
      </c>
      <c r="F28" s="8">
        <f t="shared" si="3"/>
        <v>64</v>
      </c>
      <c r="G28" s="12" t="s">
        <v>51</v>
      </c>
      <c r="H28" s="39">
        <v>185</v>
      </c>
      <c r="I28" s="10">
        <v>210</v>
      </c>
      <c r="J28" s="8">
        <f t="shared" si="1"/>
        <v>395</v>
      </c>
      <c r="K28" s="2"/>
      <c r="L28" s="2" t="s">
        <v>37</v>
      </c>
      <c r="M28" s="7">
        <f>AVERAGE(H21:H24)</f>
        <v>185</v>
      </c>
      <c r="N28" s="7">
        <f>AVERAGE(I21:I24)</f>
        <v>210</v>
      </c>
      <c r="O28" s="2"/>
      <c r="P28" s="2"/>
      <c r="Q28" s="2"/>
    </row>
    <row r="29" spans="1:17" ht="15.75" customHeight="1" x14ac:dyDescent="0.25">
      <c r="A29" s="8">
        <f t="shared" si="2"/>
        <v>17</v>
      </c>
      <c r="B29" s="9" t="s">
        <v>52</v>
      </c>
      <c r="C29" s="39">
        <v>185</v>
      </c>
      <c r="D29" s="10">
        <v>210</v>
      </c>
      <c r="E29" s="11">
        <f t="shared" si="0"/>
        <v>395</v>
      </c>
      <c r="F29" s="8">
        <f t="shared" si="3"/>
        <v>65</v>
      </c>
      <c r="G29" s="12" t="s">
        <v>53</v>
      </c>
      <c r="H29" s="39">
        <v>185</v>
      </c>
      <c r="I29" s="10">
        <v>210</v>
      </c>
      <c r="J29" s="8">
        <f t="shared" si="1"/>
        <v>395</v>
      </c>
      <c r="K29" s="2"/>
      <c r="L29" s="2" t="s">
        <v>45</v>
      </c>
      <c r="M29" s="7">
        <f>AVERAGE(H25:H28)</f>
        <v>185</v>
      </c>
      <c r="N29" s="7">
        <f>AVERAGE(I25:I28)</f>
        <v>210</v>
      </c>
      <c r="O29" s="2"/>
      <c r="P29" s="2"/>
      <c r="Q29" s="2"/>
    </row>
    <row r="30" spans="1:17" ht="15.75" customHeight="1" x14ac:dyDescent="0.25">
      <c r="A30" s="8">
        <f t="shared" si="2"/>
        <v>18</v>
      </c>
      <c r="B30" s="9" t="s">
        <v>54</v>
      </c>
      <c r="C30" s="39">
        <v>185</v>
      </c>
      <c r="D30" s="10">
        <v>210</v>
      </c>
      <c r="E30" s="11">
        <f t="shared" si="0"/>
        <v>395</v>
      </c>
      <c r="F30" s="8">
        <f t="shared" si="3"/>
        <v>66</v>
      </c>
      <c r="G30" s="12" t="s">
        <v>55</v>
      </c>
      <c r="H30" s="39">
        <v>185</v>
      </c>
      <c r="I30" s="10">
        <v>210</v>
      </c>
      <c r="J30" s="8">
        <f t="shared" si="1"/>
        <v>395</v>
      </c>
      <c r="K30" s="2"/>
      <c r="L30" s="2" t="s">
        <v>53</v>
      </c>
      <c r="M30" s="7">
        <f>AVERAGE(H29:H32)</f>
        <v>185</v>
      </c>
      <c r="N30" s="7">
        <f>AVERAGE(I29:I32)</f>
        <v>210</v>
      </c>
      <c r="O30" s="2"/>
      <c r="P30" s="2"/>
      <c r="Q30" s="2"/>
    </row>
    <row r="31" spans="1:17" ht="15.75" customHeight="1" x14ac:dyDescent="0.25">
      <c r="A31" s="8">
        <f t="shared" si="2"/>
        <v>19</v>
      </c>
      <c r="B31" s="9" t="s">
        <v>56</v>
      </c>
      <c r="C31" s="39">
        <v>185</v>
      </c>
      <c r="D31" s="10">
        <v>210</v>
      </c>
      <c r="E31" s="11">
        <f t="shared" si="0"/>
        <v>395</v>
      </c>
      <c r="F31" s="8">
        <f t="shared" si="3"/>
        <v>67</v>
      </c>
      <c r="G31" s="12" t="s">
        <v>57</v>
      </c>
      <c r="H31" s="39">
        <v>185</v>
      </c>
      <c r="I31" s="10">
        <v>210</v>
      </c>
      <c r="J31" s="8">
        <f t="shared" si="1"/>
        <v>395</v>
      </c>
      <c r="K31" s="2"/>
      <c r="L31" s="2" t="s">
        <v>61</v>
      </c>
      <c r="M31" s="7">
        <f>AVERAGE(H33:H36)</f>
        <v>185</v>
      </c>
      <c r="N31" s="7">
        <f>AVERAGE(I33:I36)</f>
        <v>210</v>
      </c>
      <c r="O31" s="2"/>
      <c r="P31" s="2"/>
      <c r="Q31" s="2"/>
    </row>
    <row r="32" spans="1:17" ht="15.75" customHeight="1" x14ac:dyDescent="0.25">
      <c r="A32" s="8">
        <f t="shared" si="2"/>
        <v>20</v>
      </c>
      <c r="B32" s="9" t="s">
        <v>58</v>
      </c>
      <c r="C32" s="39">
        <v>185</v>
      </c>
      <c r="D32" s="10">
        <v>210</v>
      </c>
      <c r="E32" s="11">
        <f t="shared" si="0"/>
        <v>395</v>
      </c>
      <c r="F32" s="8">
        <f t="shared" si="3"/>
        <v>68</v>
      </c>
      <c r="G32" s="12" t="s">
        <v>59</v>
      </c>
      <c r="H32" s="39">
        <v>185</v>
      </c>
      <c r="I32" s="10">
        <v>210</v>
      </c>
      <c r="J32" s="8">
        <f t="shared" si="1"/>
        <v>395</v>
      </c>
      <c r="K32" s="2"/>
      <c r="L32" s="2" t="s">
        <v>69</v>
      </c>
      <c r="M32" s="7">
        <f>AVERAGE(H37:H40)</f>
        <v>185</v>
      </c>
      <c r="N32" s="7">
        <f>AVERAGE(I37:I40)</f>
        <v>210</v>
      </c>
      <c r="O32" s="2"/>
      <c r="P32" s="2"/>
      <c r="Q32" s="2"/>
    </row>
    <row r="33" spans="1:17" ht="15.75" customHeight="1" x14ac:dyDescent="0.25">
      <c r="A33" s="8">
        <f t="shared" si="2"/>
        <v>21</v>
      </c>
      <c r="B33" s="9" t="s">
        <v>60</v>
      </c>
      <c r="C33" s="39">
        <v>185</v>
      </c>
      <c r="D33" s="10">
        <v>210</v>
      </c>
      <c r="E33" s="11">
        <f t="shared" si="0"/>
        <v>395</v>
      </c>
      <c r="F33" s="8">
        <f t="shared" si="3"/>
        <v>69</v>
      </c>
      <c r="G33" s="12" t="s">
        <v>61</v>
      </c>
      <c r="H33" s="39">
        <v>185</v>
      </c>
      <c r="I33" s="10">
        <v>210</v>
      </c>
      <c r="J33" s="8">
        <f t="shared" si="1"/>
        <v>395</v>
      </c>
      <c r="K33" s="2"/>
      <c r="L33" s="2" t="s">
        <v>77</v>
      </c>
      <c r="M33" s="7">
        <f>AVERAGE(H41:H44)</f>
        <v>185</v>
      </c>
      <c r="N33" s="7">
        <f>AVERAGE(I41:I44)</f>
        <v>210</v>
      </c>
      <c r="O33" s="2"/>
      <c r="P33" s="2"/>
      <c r="Q33" s="2"/>
    </row>
    <row r="34" spans="1:17" ht="15.75" customHeight="1" x14ac:dyDescent="0.25">
      <c r="A34" s="8">
        <f t="shared" si="2"/>
        <v>22</v>
      </c>
      <c r="B34" s="9" t="s">
        <v>62</v>
      </c>
      <c r="C34" s="39">
        <v>185</v>
      </c>
      <c r="D34" s="10">
        <v>210</v>
      </c>
      <c r="E34" s="11">
        <f t="shared" si="0"/>
        <v>395</v>
      </c>
      <c r="F34" s="8">
        <f t="shared" si="3"/>
        <v>70</v>
      </c>
      <c r="G34" s="12" t="s">
        <v>63</v>
      </c>
      <c r="H34" s="39">
        <v>185</v>
      </c>
      <c r="I34" s="10">
        <v>210</v>
      </c>
      <c r="J34" s="8">
        <f t="shared" si="1"/>
        <v>395</v>
      </c>
      <c r="K34" s="2"/>
      <c r="L34" s="2" t="s">
        <v>85</v>
      </c>
      <c r="M34" s="7">
        <f>AVERAGE(H45:H48)</f>
        <v>185</v>
      </c>
      <c r="N34" s="7">
        <f>AVERAGE(I45:I48)</f>
        <v>210</v>
      </c>
      <c r="O34" s="2"/>
      <c r="P34" s="2"/>
      <c r="Q34" s="2"/>
    </row>
    <row r="35" spans="1:17" ht="15.75" customHeight="1" x14ac:dyDescent="0.25">
      <c r="A35" s="8">
        <f t="shared" si="2"/>
        <v>23</v>
      </c>
      <c r="B35" s="9" t="s">
        <v>64</v>
      </c>
      <c r="C35" s="39">
        <v>185</v>
      </c>
      <c r="D35" s="10">
        <v>210</v>
      </c>
      <c r="E35" s="11">
        <f t="shared" si="0"/>
        <v>395</v>
      </c>
      <c r="F35" s="8">
        <f t="shared" si="3"/>
        <v>71</v>
      </c>
      <c r="G35" s="12" t="s">
        <v>65</v>
      </c>
      <c r="H35" s="39">
        <v>185</v>
      </c>
      <c r="I35" s="10">
        <v>210</v>
      </c>
      <c r="J35" s="8">
        <f t="shared" si="1"/>
        <v>395</v>
      </c>
      <c r="K35" s="2"/>
      <c r="L35" s="2" t="s">
        <v>93</v>
      </c>
      <c r="M35" s="7">
        <f>AVERAGE(H49:H52)</f>
        <v>185</v>
      </c>
      <c r="N35" s="7">
        <f>AVERAGE(I49:I52)</f>
        <v>210</v>
      </c>
      <c r="O35" s="2"/>
      <c r="P35" s="2"/>
      <c r="Q35" s="2"/>
    </row>
    <row r="36" spans="1:17" ht="15.75" customHeight="1" x14ac:dyDescent="0.25">
      <c r="A36" s="8">
        <f t="shared" si="2"/>
        <v>24</v>
      </c>
      <c r="B36" s="9" t="s">
        <v>66</v>
      </c>
      <c r="C36" s="39">
        <v>185</v>
      </c>
      <c r="D36" s="10">
        <v>210</v>
      </c>
      <c r="E36" s="11">
        <f t="shared" si="0"/>
        <v>395</v>
      </c>
      <c r="F36" s="8">
        <f t="shared" si="3"/>
        <v>72</v>
      </c>
      <c r="G36" s="12" t="s">
        <v>67</v>
      </c>
      <c r="H36" s="39">
        <v>185</v>
      </c>
      <c r="I36" s="10">
        <v>210</v>
      </c>
      <c r="J36" s="8">
        <f t="shared" si="1"/>
        <v>395</v>
      </c>
      <c r="K36" s="2"/>
      <c r="L36" s="107" t="s">
        <v>101</v>
      </c>
      <c r="M36" s="7">
        <f>AVERAGE(H53:H56)</f>
        <v>185</v>
      </c>
      <c r="N36" s="7">
        <f>AVERAGE(I53:I56)</f>
        <v>210</v>
      </c>
      <c r="O36" s="2"/>
      <c r="P36" s="2"/>
      <c r="Q36" s="2"/>
    </row>
    <row r="37" spans="1:17" ht="15.75" customHeight="1" x14ac:dyDescent="0.25">
      <c r="A37" s="8">
        <v>25</v>
      </c>
      <c r="B37" s="9" t="s">
        <v>68</v>
      </c>
      <c r="C37" s="39">
        <v>185</v>
      </c>
      <c r="D37" s="10">
        <v>210</v>
      </c>
      <c r="E37" s="11">
        <f t="shared" si="0"/>
        <v>395</v>
      </c>
      <c r="F37" s="8">
        <v>73</v>
      </c>
      <c r="G37" s="12" t="s">
        <v>69</v>
      </c>
      <c r="H37" s="39">
        <v>185</v>
      </c>
      <c r="I37" s="10">
        <v>210</v>
      </c>
      <c r="J37" s="8">
        <f t="shared" si="1"/>
        <v>395</v>
      </c>
      <c r="K37" s="2"/>
      <c r="L37" s="107" t="s">
        <v>109</v>
      </c>
      <c r="M37" s="7">
        <f>AVERAGE(H57:H60)</f>
        <v>185</v>
      </c>
      <c r="N37" s="7">
        <f>AVERAGE(I57:I60)</f>
        <v>210</v>
      </c>
      <c r="O37" s="2"/>
      <c r="P37" s="2"/>
      <c r="Q37" s="2"/>
    </row>
    <row r="38" spans="1:17" ht="15.75" customHeight="1" x14ac:dyDescent="0.25">
      <c r="A38" s="8">
        <f t="shared" ref="A38:A60" si="4">A37+1</f>
        <v>26</v>
      </c>
      <c r="B38" s="9" t="s">
        <v>70</v>
      </c>
      <c r="C38" s="39">
        <v>185</v>
      </c>
      <c r="D38" s="10">
        <v>210</v>
      </c>
      <c r="E38" s="8">
        <f t="shared" si="0"/>
        <v>395</v>
      </c>
      <c r="F38" s="8">
        <f t="shared" ref="F38:F60" si="5">F37+1</f>
        <v>74</v>
      </c>
      <c r="G38" s="12" t="s">
        <v>71</v>
      </c>
      <c r="H38" s="39">
        <v>185</v>
      </c>
      <c r="I38" s="10">
        <v>210</v>
      </c>
      <c r="J38" s="8">
        <f t="shared" si="1"/>
        <v>395</v>
      </c>
      <c r="K38" s="2"/>
      <c r="L38" s="107" t="s">
        <v>294</v>
      </c>
      <c r="M38" s="107">
        <f>AVERAGE(M14:M37)</f>
        <v>185</v>
      </c>
      <c r="N38" s="107">
        <f>AVERAGE(N14:N37)</f>
        <v>210</v>
      </c>
      <c r="O38" s="2"/>
      <c r="P38" s="2"/>
      <c r="Q38" s="2"/>
    </row>
    <row r="39" spans="1:17" ht="15.75" customHeight="1" x14ac:dyDescent="0.25">
      <c r="A39" s="8">
        <f t="shared" si="4"/>
        <v>27</v>
      </c>
      <c r="B39" s="9" t="s">
        <v>72</v>
      </c>
      <c r="C39" s="39">
        <v>185</v>
      </c>
      <c r="D39" s="10">
        <v>210</v>
      </c>
      <c r="E39" s="8">
        <f t="shared" si="0"/>
        <v>395</v>
      </c>
      <c r="F39" s="8">
        <f t="shared" si="5"/>
        <v>75</v>
      </c>
      <c r="G39" s="12" t="s">
        <v>73</v>
      </c>
      <c r="H39" s="39">
        <v>185</v>
      </c>
      <c r="I39" s="10">
        <v>210</v>
      </c>
      <c r="J39" s="8">
        <f t="shared" si="1"/>
        <v>395</v>
      </c>
      <c r="K39" s="2"/>
      <c r="L39" s="2"/>
      <c r="M39" s="2"/>
      <c r="N39" s="2"/>
      <c r="O39" s="2"/>
      <c r="P39" s="2"/>
      <c r="Q39" s="2"/>
    </row>
    <row r="40" spans="1:17" ht="15.75" customHeight="1" x14ac:dyDescent="0.25">
      <c r="A40" s="8">
        <f t="shared" si="4"/>
        <v>28</v>
      </c>
      <c r="B40" s="9" t="s">
        <v>74</v>
      </c>
      <c r="C40" s="39">
        <v>185</v>
      </c>
      <c r="D40" s="10">
        <v>210</v>
      </c>
      <c r="E40" s="8">
        <f t="shared" si="0"/>
        <v>395</v>
      </c>
      <c r="F40" s="8">
        <f t="shared" si="5"/>
        <v>76</v>
      </c>
      <c r="G40" s="12" t="s">
        <v>75</v>
      </c>
      <c r="H40" s="39">
        <v>185</v>
      </c>
      <c r="I40" s="10">
        <v>210</v>
      </c>
      <c r="J40" s="8">
        <f t="shared" si="1"/>
        <v>395</v>
      </c>
      <c r="K40" s="2"/>
      <c r="L40" s="2"/>
      <c r="M40" s="2"/>
      <c r="N40" s="2"/>
      <c r="O40" s="2"/>
      <c r="P40" s="2"/>
      <c r="Q40" s="2"/>
    </row>
    <row r="41" spans="1:17" ht="15.75" customHeight="1" x14ac:dyDescent="0.25">
      <c r="A41" s="8">
        <f t="shared" si="4"/>
        <v>29</v>
      </c>
      <c r="B41" s="9" t="s">
        <v>76</v>
      </c>
      <c r="C41" s="39">
        <v>185</v>
      </c>
      <c r="D41" s="10">
        <v>210</v>
      </c>
      <c r="E41" s="8">
        <f t="shared" si="0"/>
        <v>395</v>
      </c>
      <c r="F41" s="8">
        <f t="shared" si="5"/>
        <v>77</v>
      </c>
      <c r="G41" s="12" t="s">
        <v>77</v>
      </c>
      <c r="H41" s="39">
        <v>185</v>
      </c>
      <c r="I41" s="10">
        <v>210</v>
      </c>
      <c r="J41" s="8">
        <f t="shared" si="1"/>
        <v>395</v>
      </c>
      <c r="K41" s="2"/>
      <c r="L41" s="2"/>
      <c r="M41" s="2"/>
      <c r="N41" s="2"/>
      <c r="O41" s="2"/>
      <c r="P41" s="2"/>
      <c r="Q41" s="2"/>
    </row>
    <row r="42" spans="1:17" ht="15.75" customHeight="1" x14ac:dyDescent="0.25">
      <c r="A42" s="8">
        <f t="shared" si="4"/>
        <v>30</v>
      </c>
      <c r="B42" s="9" t="s">
        <v>78</v>
      </c>
      <c r="C42" s="39">
        <v>185</v>
      </c>
      <c r="D42" s="10">
        <v>210</v>
      </c>
      <c r="E42" s="8">
        <f t="shared" si="0"/>
        <v>395</v>
      </c>
      <c r="F42" s="8">
        <f t="shared" si="5"/>
        <v>78</v>
      </c>
      <c r="G42" s="12" t="s">
        <v>79</v>
      </c>
      <c r="H42" s="39">
        <v>185</v>
      </c>
      <c r="I42" s="10">
        <v>210</v>
      </c>
      <c r="J42" s="8">
        <f t="shared" si="1"/>
        <v>395</v>
      </c>
      <c r="K42" s="2"/>
      <c r="L42" s="2"/>
      <c r="M42" s="2"/>
      <c r="N42" s="2"/>
      <c r="O42" s="2"/>
      <c r="P42" s="2"/>
      <c r="Q42" s="2"/>
    </row>
    <row r="43" spans="1:17" ht="15.75" customHeight="1" x14ac:dyDescent="0.25">
      <c r="A43" s="8">
        <f t="shared" si="4"/>
        <v>31</v>
      </c>
      <c r="B43" s="9" t="s">
        <v>80</v>
      </c>
      <c r="C43" s="39">
        <v>185</v>
      </c>
      <c r="D43" s="10">
        <v>210</v>
      </c>
      <c r="E43" s="8">
        <f t="shared" si="0"/>
        <v>395</v>
      </c>
      <c r="F43" s="8">
        <f t="shared" si="5"/>
        <v>79</v>
      </c>
      <c r="G43" s="12" t="s">
        <v>81</v>
      </c>
      <c r="H43" s="39">
        <v>185</v>
      </c>
      <c r="I43" s="10">
        <v>210</v>
      </c>
      <c r="J43" s="8">
        <f t="shared" si="1"/>
        <v>395</v>
      </c>
      <c r="K43" s="2"/>
      <c r="L43" s="2"/>
      <c r="M43" s="2"/>
      <c r="N43" s="2"/>
      <c r="O43" s="2"/>
      <c r="P43" s="2"/>
      <c r="Q43" s="2"/>
    </row>
    <row r="44" spans="1:17" ht="15.75" customHeight="1" x14ac:dyDescent="0.25">
      <c r="A44" s="8">
        <f t="shared" si="4"/>
        <v>32</v>
      </c>
      <c r="B44" s="9" t="s">
        <v>82</v>
      </c>
      <c r="C44" s="39">
        <v>185</v>
      </c>
      <c r="D44" s="10">
        <v>210</v>
      </c>
      <c r="E44" s="8">
        <f t="shared" si="0"/>
        <v>395</v>
      </c>
      <c r="F44" s="8">
        <f t="shared" si="5"/>
        <v>80</v>
      </c>
      <c r="G44" s="12" t="s">
        <v>83</v>
      </c>
      <c r="H44" s="39">
        <v>185</v>
      </c>
      <c r="I44" s="10">
        <v>210</v>
      </c>
      <c r="J44" s="8">
        <f t="shared" si="1"/>
        <v>395</v>
      </c>
      <c r="K44" s="2"/>
      <c r="L44" s="2"/>
      <c r="M44" s="2"/>
      <c r="N44" s="2"/>
      <c r="O44" s="2"/>
      <c r="P44" s="2"/>
      <c r="Q44" s="2"/>
    </row>
    <row r="45" spans="1:17" ht="15.75" customHeight="1" x14ac:dyDescent="0.25">
      <c r="A45" s="8">
        <f t="shared" si="4"/>
        <v>33</v>
      </c>
      <c r="B45" s="9" t="s">
        <v>84</v>
      </c>
      <c r="C45" s="39">
        <v>185</v>
      </c>
      <c r="D45" s="10">
        <v>210</v>
      </c>
      <c r="E45" s="8">
        <f t="shared" si="0"/>
        <v>395</v>
      </c>
      <c r="F45" s="8">
        <f t="shared" si="5"/>
        <v>81</v>
      </c>
      <c r="G45" s="12" t="s">
        <v>85</v>
      </c>
      <c r="H45" s="39">
        <v>185</v>
      </c>
      <c r="I45" s="10">
        <v>210</v>
      </c>
      <c r="J45" s="8">
        <f t="shared" si="1"/>
        <v>395</v>
      </c>
      <c r="K45" s="2"/>
      <c r="L45" s="2"/>
      <c r="M45" s="2"/>
      <c r="N45" s="2"/>
      <c r="O45" s="2"/>
      <c r="P45" s="2"/>
      <c r="Q45" s="2"/>
    </row>
    <row r="46" spans="1:17" ht="15.75" customHeight="1" x14ac:dyDescent="0.25">
      <c r="A46" s="8">
        <f t="shared" si="4"/>
        <v>34</v>
      </c>
      <c r="B46" s="9" t="s">
        <v>86</v>
      </c>
      <c r="C46" s="39">
        <v>185</v>
      </c>
      <c r="D46" s="10">
        <v>210</v>
      </c>
      <c r="E46" s="8">
        <f t="shared" si="0"/>
        <v>395</v>
      </c>
      <c r="F46" s="8">
        <f t="shared" si="5"/>
        <v>82</v>
      </c>
      <c r="G46" s="12" t="s">
        <v>87</v>
      </c>
      <c r="H46" s="39">
        <v>185</v>
      </c>
      <c r="I46" s="10">
        <v>210</v>
      </c>
      <c r="J46" s="8">
        <f t="shared" si="1"/>
        <v>395</v>
      </c>
      <c r="K46" s="2"/>
      <c r="L46" s="2"/>
      <c r="M46" s="2"/>
      <c r="N46" s="2"/>
      <c r="O46" s="2"/>
      <c r="P46" s="2"/>
      <c r="Q46" s="2"/>
    </row>
    <row r="47" spans="1:17" ht="15.75" customHeight="1" x14ac:dyDescent="0.25">
      <c r="A47" s="8">
        <f t="shared" si="4"/>
        <v>35</v>
      </c>
      <c r="B47" s="9" t="s">
        <v>88</v>
      </c>
      <c r="C47" s="39">
        <v>185</v>
      </c>
      <c r="D47" s="10">
        <v>210</v>
      </c>
      <c r="E47" s="8">
        <f t="shared" si="0"/>
        <v>395</v>
      </c>
      <c r="F47" s="8">
        <f t="shared" si="5"/>
        <v>83</v>
      </c>
      <c r="G47" s="12" t="s">
        <v>89</v>
      </c>
      <c r="H47" s="39">
        <v>185</v>
      </c>
      <c r="I47" s="10">
        <v>210</v>
      </c>
      <c r="J47" s="8">
        <f t="shared" si="1"/>
        <v>395</v>
      </c>
      <c r="K47" s="2"/>
      <c r="L47" s="2"/>
      <c r="M47" s="2"/>
      <c r="N47" s="2"/>
      <c r="O47" s="2"/>
      <c r="P47" s="2"/>
      <c r="Q47" s="2"/>
    </row>
    <row r="48" spans="1:17" ht="15.75" customHeight="1" x14ac:dyDescent="0.25">
      <c r="A48" s="8">
        <f t="shared" si="4"/>
        <v>36</v>
      </c>
      <c r="B48" s="9" t="s">
        <v>90</v>
      </c>
      <c r="C48" s="39">
        <v>185</v>
      </c>
      <c r="D48" s="10">
        <v>210</v>
      </c>
      <c r="E48" s="8">
        <f t="shared" si="0"/>
        <v>395</v>
      </c>
      <c r="F48" s="8">
        <f t="shared" si="5"/>
        <v>84</v>
      </c>
      <c r="G48" s="12" t="s">
        <v>91</v>
      </c>
      <c r="H48" s="39">
        <v>185</v>
      </c>
      <c r="I48" s="10">
        <v>210</v>
      </c>
      <c r="J48" s="8">
        <f t="shared" si="1"/>
        <v>395</v>
      </c>
      <c r="K48" s="2"/>
      <c r="L48" s="2"/>
      <c r="M48" s="2"/>
      <c r="N48" s="2"/>
      <c r="O48" s="2"/>
      <c r="P48" s="2"/>
      <c r="Q48" s="2"/>
    </row>
    <row r="49" spans="1:17" ht="15.75" customHeight="1" x14ac:dyDescent="0.25">
      <c r="A49" s="8">
        <f t="shared" si="4"/>
        <v>37</v>
      </c>
      <c r="B49" s="9" t="s">
        <v>92</v>
      </c>
      <c r="C49" s="39">
        <v>185</v>
      </c>
      <c r="D49" s="10">
        <v>210</v>
      </c>
      <c r="E49" s="8">
        <f t="shared" si="0"/>
        <v>395</v>
      </c>
      <c r="F49" s="8">
        <f t="shared" si="5"/>
        <v>85</v>
      </c>
      <c r="G49" s="12" t="s">
        <v>93</v>
      </c>
      <c r="H49" s="39">
        <v>185</v>
      </c>
      <c r="I49" s="10">
        <v>210</v>
      </c>
      <c r="J49" s="8">
        <f t="shared" si="1"/>
        <v>395</v>
      </c>
      <c r="K49" s="2"/>
      <c r="L49" s="2"/>
      <c r="M49" s="2"/>
      <c r="N49" s="2"/>
      <c r="O49" s="2"/>
      <c r="P49" s="2"/>
      <c r="Q49" s="2"/>
    </row>
    <row r="50" spans="1:17" ht="15.75" customHeight="1" x14ac:dyDescent="0.25">
      <c r="A50" s="8">
        <f t="shared" si="4"/>
        <v>38</v>
      </c>
      <c r="B50" s="12" t="s">
        <v>94</v>
      </c>
      <c r="C50" s="39">
        <v>185</v>
      </c>
      <c r="D50" s="10">
        <v>210</v>
      </c>
      <c r="E50" s="8">
        <f t="shared" si="0"/>
        <v>395</v>
      </c>
      <c r="F50" s="8">
        <f t="shared" si="5"/>
        <v>86</v>
      </c>
      <c r="G50" s="12" t="s">
        <v>95</v>
      </c>
      <c r="H50" s="39">
        <v>185</v>
      </c>
      <c r="I50" s="10">
        <v>210</v>
      </c>
      <c r="J50" s="8">
        <f t="shared" si="1"/>
        <v>395</v>
      </c>
      <c r="K50" s="2"/>
      <c r="L50" s="2"/>
      <c r="M50" s="2"/>
      <c r="N50" s="2"/>
      <c r="O50" s="2"/>
      <c r="P50" s="2"/>
      <c r="Q50" s="2"/>
    </row>
    <row r="51" spans="1:17" ht="15.75" customHeight="1" x14ac:dyDescent="0.25">
      <c r="A51" s="8">
        <f t="shared" si="4"/>
        <v>39</v>
      </c>
      <c r="B51" s="12" t="s">
        <v>96</v>
      </c>
      <c r="C51" s="39">
        <v>185</v>
      </c>
      <c r="D51" s="10">
        <v>210</v>
      </c>
      <c r="E51" s="8">
        <f t="shared" si="0"/>
        <v>395</v>
      </c>
      <c r="F51" s="8">
        <f t="shared" si="5"/>
        <v>87</v>
      </c>
      <c r="G51" s="12" t="s">
        <v>97</v>
      </c>
      <c r="H51" s="39">
        <v>185</v>
      </c>
      <c r="I51" s="10">
        <v>210</v>
      </c>
      <c r="J51" s="8">
        <f t="shared" si="1"/>
        <v>395</v>
      </c>
      <c r="K51" s="2"/>
      <c r="L51" s="2"/>
      <c r="M51" s="2"/>
      <c r="N51" s="2"/>
      <c r="O51" s="2"/>
      <c r="P51" s="2"/>
      <c r="Q51" s="2"/>
    </row>
    <row r="52" spans="1:17" ht="15.75" customHeight="1" x14ac:dyDescent="0.25">
      <c r="A52" s="8">
        <f t="shared" si="4"/>
        <v>40</v>
      </c>
      <c r="B52" s="12" t="s">
        <v>98</v>
      </c>
      <c r="C52" s="39">
        <v>185</v>
      </c>
      <c r="D52" s="10">
        <v>210</v>
      </c>
      <c r="E52" s="8">
        <f t="shared" si="0"/>
        <v>395</v>
      </c>
      <c r="F52" s="8">
        <f t="shared" si="5"/>
        <v>88</v>
      </c>
      <c r="G52" s="12" t="s">
        <v>99</v>
      </c>
      <c r="H52" s="39">
        <v>185</v>
      </c>
      <c r="I52" s="10">
        <v>210</v>
      </c>
      <c r="J52" s="8">
        <f t="shared" si="1"/>
        <v>395</v>
      </c>
      <c r="K52" s="2"/>
      <c r="L52" s="2"/>
      <c r="M52" s="2"/>
      <c r="N52" s="2"/>
      <c r="O52" s="2"/>
      <c r="P52" s="2"/>
      <c r="Q52" s="2"/>
    </row>
    <row r="53" spans="1:17" ht="15.75" customHeight="1" x14ac:dyDescent="0.25">
      <c r="A53" s="8">
        <f t="shared" si="4"/>
        <v>41</v>
      </c>
      <c r="B53" s="12" t="s">
        <v>100</v>
      </c>
      <c r="C53" s="39">
        <v>185</v>
      </c>
      <c r="D53" s="10">
        <v>210</v>
      </c>
      <c r="E53" s="8">
        <f t="shared" si="0"/>
        <v>395</v>
      </c>
      <c r="F53" s="8">
        <f t="shared" si="5"/>
        <v>89</v>
      </c>
      <c r="G53" s="12" t="s">
        <v>101</v>
      </c>
      <c r="H53" s="39">
        <v>185</v>
      </c>
      <c r="I53" s="10">
        <v>210</v>
      </c>
      <c r="J53" s="8">
        <f t="shared" si="1"/>
        <v>395</v>
      </c>
      <c r="K53" s="2"/>
      <c r="L53" s="13"/>
      <c r="M53" s="13"/>
      <c r="N53" s="13"/>
      <c r="O53" s="2"/>
      <c r="P53" s="2"/>
      <c r="Q53" s="2"/>
    </row>
    <row r="54" spans="1:17" ht="15.75" customHeight="1" x14ac:dyDescent="0.25">
      <c r="A54" s="8">
        <f t="shared" si="4"/>
        <v>42</v>
      </c>
      <c r="B54" s="12" t="s">
        <v>102</v>
      </c>
      <c r="C54" s="39">
        <v>185</v>
      </c>
      <c r="D54" s="10">
        <v>210</v>
      </c>
      <c r="E54" s="8">
        <f t="shared" si="0"/>
        <v>395</v>
      </c>
      <c r="F54" s="8">
        <f t="shared" si="5"/>
        <v>90</v>
      </c>
      <c r="G54" s="12" t="s">
        <v>103</v>
      </c>
      <c r="H54" s="39">
        <v>185</v>
      </c>
      <c r="I54" s="10">
        <v>210</v>
      </c>
      <c r="J54" s="8">
        <f t="shared" si="1"/>
        <v>395</v>
      </c>
      <c r="K54" s="2"/>
      <c r="L54" s="13"/>
      <c r="M54" s="13"/>
      <c r="N54" s="13"/>
      <c r="O54" s="2"/>
      <c r="P54" s="2"/>
      <c r="Q54" s="2"/>
    </row>
    <row r="55" spans="1:17" ht="15.75" customHeight="1" x14ac:dyDescent="0.25">
      <c r="A55" s="8">
        <f t="shared" si="4"/>
        <v>43</v>
      </c>
      <c r="B55" s="12" t="s">
        <v>104</v>
      </c>
      <c r="C55" s="39">
        <v>185</v>
      </c>
      <c r="D55" s="10">
        <v>210</v>
      </c>
      <c r="E55" s="8">
        <f t="shared" si="0"/>
        <v>395</v>
      </c>
      <c r="F55" s="8">
        <f t="shared" si="5"/>
        <v>91</v>
      </c>
      <c r="G55" s="12" t="s">
        <v>105</v>
      </c>
      <c r="H55" s="39">
        <v>185</v>
      </c>
      <c r="I55" s="10">
        <v>210</v>
      </c>
      <c r="J55" s="8">
        <f t="shared" si="1"/>
        <v>395</v>
      </c>
      <c r="K55" s="2"/>
      <c r="L55" s="13"/>
      <c r="M55" s="13"/>
      <c r="N55" s="13"/>
      <c r="O55" s="2"/>
      <c r="P55" s="2"/>
      <c r="Q55" s="2"/>
    </row>
    <row r="56" spans="1:17" ht="15.75" customHeight="1" x14ac:dyDescent="0.25">
      <c r="A56" s="8">
        <f t="shared" si="4"/>
        <v>44</v>
      </c>
      <c r="B56" s="12" t="s">
        <v>106</v>
      </c>
      <c r="C56" s="39">
        <v>185</v>
      </c>
      <c r="D56" s="10">
        <v>210</v>
      </c>
      <c r="E56" s="8">
        <f t="shared" si="0"/>
        <v>395</v>
      </c>
      <c r="F56" s="8">
        <f t="shared" si="5"/>
        <v>92</v>
      </c>
      <c r="G56" s="12" t="s">
        <v>107</v>
      </c>
      <c r="H56" s="39">
        <v>185</v>
      </c>
      <c r="I56" s="10">
        <v>210</v>
      </c>
      <c r="J56" s="8">
        <f t="shared" si="1"/>
        <v>395</v>
      </c>
      <c r="K56" s="2"/>
      <c r="L56" s="13"/>
      <c r="M56" s="13"/>
      <c r="N56" s="13"/>
      <c r="O56" s="2"/>
      <c r="P56" s="2"/>
      <c r="Q56" s="2"/>
    </row>
    <row r="57" spans="1:17" ht="15.75" customHeight="1" x14ac:dyDescent="0.25">
      <c r="A57" s="8">
        <f t="shared" si="4"/>
        <v>45</v>
      </c>
      <c r="B57" s="12" t="s">
        <v>108</v>
      </c>
      <c r="C57" s="39">
        <v>185</v>
      </c>
      <c r="D57" s="10">
        <v>210</v>
      </c>
      <c r="E57" s="8">
        <f t="shared" si="0"/>
        <v>395</v>
      </c>
      <c r="F57" s="8">
        <f t="shared" si="5"/>
        <v>93</v>
      </c>
      <c r="G57" s="12" t="s">
        <v>109</v>
      </c>
      <c r="H57" s="39">
        <v>185</v>
      </c>
      <c r="I57" s="10">
        <v>210</v>
      </c>
      <c r="J57" s="8">
        <f t="shared" si="1"/>
        <v>395</v>
      </c>
      <c r="K57" s="2"/>
      <c r="L57" s="14"/>
      <c r="M57" s="13"/>
      <c r="N57" s="15"/>
      <c r="O57" s="2"/>
      <c r="P57" s="2"/>
      <c r="Q57" s="2"/>
    </row>
    <row r="58" spans="1:17" ht="15.75" customHeight="1" x14ac:dyDescent="0.25">
      <c r="A58" s="8">
        <f t="shared" si="4"/>
        <v>46</v>
      </c>
      <c r="B58" s="12" t="s">
        <v>110</v>
      </c>
      <c r="C58" s="39">
        <v>185</v>
      </c>
      <c r="D58" s="10">
        <v>210</v>
      </c>
      <c r="E58" s="8">
        <f t="shared" si="0"/>
        <v>395</v>
      </c>
      <c r="F58" s="8">
        <f t="shared" si="5"/>
        <v>94</v>
      </c>
      <c r="G58" s="12" t="s">
        <v>111</v>
      </c>
      <c r="H58" s="39">
        <v>185</v>
      </c>
      <c r="I58" s="10">
        <v>210</v>
      </c>
      <c r="J58" s="8">
        <f t="shared" si="1"/>
        <v>395</v>
      </c>
      <c r="K58" s="2"/>
      <c r="L58" s="16"/>
      <c r="M58" s="13"/>
      <c r="N58" s="15"/>
      <c r="O58" s="2"/>
      <c r="P58" s="2"/>
      <c r="Q58" s="2"/>
    </row>
    <row r="59" spans="1:17" ht="15.75" customHeight="1" x14ac:dyDescent="0.25">
      <c r="A59" s="17">
        <f t="shared" si="4"/>
        <v>47</v>
      </c>
      <c r="B59" s="18" t="s">
        <v>112</v>
      </c>
      <c r="C59" s="39">
        <v>185</v>
      </c>
      <c r="D59" s="10">
        <v>210</v>
      </c>
      <c r="E59" s="17">
        <f t="shared" si="0"/>
        <v>395</v>
      </c>
      <c r="F59" s="17">
        <f t="shared" si="5"/>
        <v>95</v>
      </c>
      <c r="G59" s="18" t="s">
        <v>113</v>
      </c>
      <c r="H59" s="39">
        <v>185</v>
      </c>
      <c r="I59" s="10">
        <v>210</v>
      </c>
      <c r="J59" s="17">
        <f t="shared" si="1"/>
        <v>395</v>
      </c>
      <c r="K59" s="2"/>
      <c r="L59" s="16"/>
      <c r="M59" s="19"/>
      <c r="N59" s="15"/>
      <c r="O59" s="2"/>
      <c r="P59" s="2"/>
      <c r="Q59" s="2"/>
    </row>
    <row r="60" spans="1:17" ht="15.75" customHeight="1" x14ac:dyDescent="0.25">
      <c r="A60" s="17">
        <f t="shared" si="4"/>
        <v>48</v>
      </c>
      <c r="B60" s="18" t="s">
        <v>114</v>
      </c>
      <c r="C60" s="39">
        <v>185</v>
      </c>
      <c r="D60" s="10">
        <v>210</v>
      </c>
      <c r="E60" s="17">
        <f t="shared" si="0"/>
        <v>395</v>
      </c>
      <c r="F60" s="17">
        <f t="shared" si="5"/>
        <v>96</v>
      </c>
      <c r="G60" s="18" t="s">
        <v>115</v>
      </c>
      <c r="H60" s="39">
        <v>185</v>
      </c>
      <c r="I60" s="10">
        <v>210</v>
      </c>
      <c r="J60" s="17">
        <f t="shared" si="1"/>
        <v>395</v>
      </c>
      <c r="K60" s="2"/>
      <c r="L60" s="16"/>
      <c r="M60" s="19"/>
      <c r="N60" s="2"/>
      <c r="O60" s="2"/>
      <c r="P60" s="2"/>
      <c r="Q60" s="2"/>
    </row>
    <row r="61" spans="1:17" ht="30.75" customHeight="1" x14ac:dyDescent="0.3">
      <c r="A61" s="127" t="s">
        <v>116</v>
      </c>
      <c r="B61" s="128"/>
      <c r="C61" s="128"/>
      <c r="D61" s="129"/>
      <c r="E61" s="130" t="s">
        <v>117</v>
      </c>
      <c r="F61" s="131"/>
      <c r="G61" s="131"/>
      <c r="H61" s="131"/>
      <c r="I61" s="131"/>
      <c r="J61" s="132"/>
      <c r="K61" s="2"/>
      <c r="L61" s="14"/>
      <c r="M61" s="2"/>
      <c r="N61" s="2"/>
      <c r="O61" s="45"/>
      <c r="P61" s="2"/>
      <c r="Q61" s="2"/>
    </row>
    <row r="62" spans="1:17" ht="67.5" customHeight="1" x14ac:dyDescent="0.25">
      <c r="A62" s="135" t="s">
        <v>210</v>
      </c>
      <c r="B62" s="136"/>
      <c r="C62" s="136"/>
      <c r="D62" s="136"/>
      <c r="E62" s="136"/>
      <c r="F62" s="136"/>
      <c r="G62" s="137"/>
      <c r="H62" s="20" t="s">
        <v>118</v>
      </c>
      <c r="I62" s="20" t="s">
        <v>119</v>
      </c>
      <c r="J62" s="20" t="s">
        <v>120</v>
      </c>
      <c r="K62" s="2"/>
      <c r="L62" s="16"/>
      <c r="M62" s="7"/>
      <c r="N62" s="7"/>
      <c r="O62" s="7"/>
      <c r="P62" s="7"/>
      <c r="Q62" s="7"/>
    </row>
    <row r="63" spans="1:17" ht="24.75" customHeight="1" x14ac:dyDescent="0.25">
      <c r="A63" s="158" t="s">
        <v>211</v>
      </c>
      <c r="B63" s="159"/>
      <c r="C63" s="159"/>
      <c r="D63" s="159"/>
      <c r="E63" s="142" t="s">
        <v>207</v>
      </c>
      <c r="F63" s="143"/>
      <c r="G63" s="144"/>
      <c r="H63" s="21">
        <v>0</v>
      </c>
      <c r="I63" s="21">
        <v>4.6840000000000002</v>
      </c>
      <c r="J63" s="21">
        <f>H63+I63</f>
        <v>4.6840000000000002</v>
      </c>
      <c r="K63" s="2"/>
      <c r="L63" s="22">
        <v>1056</v>
      </c>
      <c r="M63" s="32">
        <f>L63/1000</f>
        <v>1.056</v>
      </c>
      <c r="N63" s="4"/>
      <c r="O63" s="7"/>
      <c r="P63" s="7"/>
      <c r="Q63" s="7"/>
    </row>
    <row r="64" spans="1:17" ht="26.25" customHeight="1" x14ac:dyDescent="0.25">
      <c r="A64" s="160"/>
      <c r="B64" s="161"/>
      <c r="C64" s="161"/>
      <c r="D64" s="161"/>
      <c r="E64" s="145" t="s">
        <v>208</v>
      </c>
      <c r="F64" s="146"/>
      <c r="G64" s="147"/>
      <c r="H64" s="36">
        <v>0</v>
      </c>
      <c r="I64" s="36">
        <f>L82</f>
        <v>1.056</v>
      </c>
      <c r="J64" s="36">
        <f>H64+I64</f>
        <v>1.056</v>
      </c>
      <c r="K64" s="2"/>
      <c r="L64" s="24"/>
      <c r="M64" s="24"/>
      <c r="N64" s="4"/>
      <c r="O64" s="7"/>
      <c r="P64" s="7"/>
      <c r="Q64" s="7"/>
    </row>
    <row r="65" spans="1:17" ht="16.5" customHeight="1" x14ac:dyDescent="0.25">
      <c r="A65" s="25"/>
      <c r="B65" s="7" t="s">
        <v>121</v>
      </c>
      <c r="C65" s="7"/>
      <c r="D65" s="7"/>
      <c r="E65" s="7"/>
      <c r="F65" s="7"/>
      <c r="G65" s="7"/>
      <c r="H65" s="7"/>
      <c r="I65" s="7"/>
      <c r="J65" s="26"/>
      <c r="K65" s="2"/>
      <c r="L65" s="4"/>
      <c r="M65" s="4"/>
      <c r="N65" s="4"/>
      <c r="O65" s="23" t="s">
        <v>122</v>
      </c>
      <c r="P65" s="23" t="s">
        <v>123</v>
      </c>
      <c r="Q65" s="7"/>
    </row>
    <row r="66" spans="1:17" ht="36" customHeight="1" x14ac:dyDescent="0.25">
      <c r="A66" s="148" t="s">
        <v>209</v>
      </c>
      <c r="B66" s="149"/>
      <c r="C66" s="149"/>
      <c r="D66" s="149"/>
      <c r="E66" s="149"/>
      <c r="F66" s="149"/>
      <c r="G66" s="149"/>
      <c r="H66" s="149"/>
      <c r="I66" s="149"/>
      <c r="J66" s="150"/>
      <c r="K66" s="2" t="s">
        <v>124</v>
      </c>
      <c r="L66" s="24"/>
      <c r="M66" s="27">
        <v>0.124</v>
      </c>
      <c r="N66" s="28">
        <v>0.55100000000000005</v>
      </c>
      <c r="O66" s="29">
        <f>M66+N66</f>
        <v>0.67500000000000004</v>
      </c>
      <c r="P66" s="29">
        <f>O66/J63*100</f>
        <v>14.410760034158839</v>
      </c>
      <c r="Q66" s="7"/>
    </row>
    <row r="67" spans="1:17" ht="25.5" customHeight="1" x14ac:dyDescent="0.25">
      <c r="A67" s="30"/>
      <c r="B67" s="31"/>
      <c r="C67" s="31"/>
      <c r="D67" s="31"/>
      <c r="E67" s="31"/>
      <c r="F67" s="31"/>
      <c r="G67" s="31"/>
      <c r="H67" s="151" t="s">
        <v>125</v>
      </c>
      <c r="I67" s="152"/>
      <c r="J67" s="153"/>
      <c r="K67" s="2"/>
      <c r="L67" s="4"/>
      <c r="M67" s="29">
        <f>H63+H64</f>
        <v>0</v>
      </c>
      <c r="N67" s="29">
        <f>I63+I64-N66-0.018-M66-0.018</f>
        <v>5.0290000000000008</v>
      </c>
      <c r="O67" s="7"/>
      <c r="P67" s="7"/>
      <c r="Q67" s="7"/>
    </row>
    <row r="68" spans="1:17" ht="25.5" customHeight="1" x14ac:dyDescent="0.25">
      <c r="A68" s="40"/>
      <c r="B68" s="40"/>
      <c r="C68" s="40"/>
      <c r="D68" s="40"/>
      <c r="E68" s="40"/>
      <c r="F68" s="40"/>
      <c r="G68" s="40"/>
      <c r="H68" s="41"/>
      <c r="I68" s="42"/>
      <c r="J68" s="42"/>
      <c r="K68" s="2"/>
      <c r="L68" s="23" t="s">
        <v>130</v>
      </c>
      <c r="M68" s="29">
        <v>0</v>
      </c>
      <c r="N68" s="29">
        <v>0</v>
      </c>
      <c r="O68" s="7"/>
      <c r="P68" s="7"/>
      <c r="Q68" s="7"/>
    </row>
    <row r="69" spans="1:17" ht="33.75" customHeight="1" x14ac:dyDescent="0.25">
      <c r="A69" s="2"/>
      <c r="B69" s="2"/>
      <c r="C69" s="2"/>
      <c r="D69" s="2"/>
      <c r="E69" s="2"/>
      <c r="F69" s="2"/>
      <c r="G69" s="2"/>
      <c r="H69" s="2"/>
      <c r="I69" s="2"/>
      <c r="J69" s="2"/>
      <c r="K69" s="2"/>
      <c r="L69" s="4"/>
      <c r="M69" s="32">
        <f>(M67+M68)/3.28</f>
        <v>0</v>
      </c>
      <c r="N69" s="32">
        <f>(N67+N68)/24</f>
        <v>0.20954166666666671</v>
      </c>
      <c r="O69" s="23"/>
      <c r="P69" s="32">
        <f>M69+N69</f>
        <v>0.20954166666666671</v>
      </c>
      <c r="Q69" s="7"/>
    </row>
    <row r="70" spans="1:17" ht="15.75" customHeight="1" x14ac:dyDescent="0.25">
      <c r="A70" s="2"/>
      <c r="B70" s="2"/>
      <c r="C70" s="2"/>
      <c r="D70" s="2"/>
      <c r="E70" s="2"/>
      <c r="F70" s="2"/>
      <c r="G70" s="2"/>
      <c r="H70" s="2"/>
      <c r="I70" s="2"/>
      <c r="J70" s="2"/>
      <c r="K70" s="2"/>
      <c r="L70" s="7"/>
      <c r="M70" s="29">
        <f>M69*1000</f>
        <v>0</v>
      </c>
      <c r="N70" s="29">
        <f>N69*1000</f>
        <v>209.54166666666671</v>
      </c>
      <c r="O70" s="23"/>
      <c r="P70" s="29">
        <f>M70+N70</f>
        <v>209.54166666666671</v>
      </c>
      <c r="Q70" s="7"/>
    </row>
    <row r="71" spans="1:17" ht="15.75" customHeight="1" x14ac:dyDescent="0.25">
      <c r="A71" s="2"/>
      <c r="B71" s="2"/>
      <c r="C71" s="2"/>
      <c r="D71" s="2"/>
      <c r="E71" s="2"/>
      <c r="F71" s="2" t="s">
        <v>124</v>
      </c>
      <c r="G71" s="2"/>
      <c r="H71" s="2"/>
      <c r="I71" s="2"/>
      <c r="J71" s="2"/>
      <c r="K71" s="2"/>
      <c r="L71" s="2"/>
      <c r="M71" s="34"/>
      <c r="N71" s="34"/>
      <c r="O71" s="2"/>
      <c r="P71" s="2"/>
      <c r="Q71" s="2"/>
    </row>
    <row r="72" spans="1:17" ht="15.75" customHeight="1" x14ac:dyDescent="0.25">
      <c r="A72" s="133"/>
      <c r="B72" s="134"/>
      <c r="C72" s="134"/>
      <c r="D72" s="134"/>
      <c r="E72" s="72"/>
      <c r="F72" s="2"/>
      <c r="G72" s="2"/>
      <c r="H72" s="2"/>
      <c r="I72" s="2"/>
      <c r="J72" s="72"/>
      <c r="K72" s="2"/>
      <c r="L72" s="2"/>
      <c r="M72" s="2"/>
      <c r="N72" s="2"/>
      <c r="O72" s="2"/>
      <c r="P72" s="2"/>
      <c r="Q72" s="2"/>
    </row>
    <row r="73" spans="1:17" ht="15.75" customHeight="1" x14ac:dyDescent="0.25">
      <c r="A73" s="2"/>
      <c r="B73" s="2"/>
      <c r="C73" s="2"/>
      <c r="D73" s="2"/>
      <c r="E73" s="2"/>
      <c r="F73" s="2"/>
      <c r="G73" s="2"/>
      <c r="H73" s="2"/>
      <c r="I73" s="2"/>
      <c r="J73" s="2"/>
      <c r="K73" s="2"/>
      <c r="L73" s="2"/>
      <c r="M73" s="2"/>
      <c r="N73" s="2"/>
      <c r="O73" s="2"/>
      <c r="P73" s="2"/>
      <c r="Q73" s="2"/>
    </row>
    <row r="74" spans="1:17" ht="15.75" customHeight="1" x14ac:dyDescent="0.25">
      <c r="A74" s="2"/>
      <c r="B74" s="2"/>
      <c r="C74" s="2"/>
      <c r="D74" s="2"/>
      <c r="E74" s="33"/>
      <c r="F74" s="2"/>
      <c r="G74" s="2"/>
      <c r="H74" s="2"/>
      <c r="I74" s="2"/>
      <c r="J74" s="2"/>
      <c r="K74" s="16"/>
      <c r="L74" s="16"/>
      <c r="M74" s="2"/>
      <c r="N74" s="2"/>
      <c r="O74" s="2"/>
      <c r="P74" s="2"/>
      <c r="Q74" s="2"/>
    </row>
    <row r="75" spans="1:17" ht="15.75" customHeight="1" x14ac:dyDescent="0.25">
      <c r="A75" s="2"/>
      <c r="B75" s="2"/>
      <c r="C75" s="2"/>
      <c r="D75" s="2"/>
      <c r="E75" s="2"/>
      <c r="F75" s="2"/>
      <c r="G75" s="2"/>
      <c r="H75" s="2"/>
      <c r="I75" s="2"/>
      <c r="J75" s="2"/>
      <c r="K75" s="16"/>
      <c r="L75" s="16"/>
      <c r="M75" s="2"/>
      <c r="N75" s="2"/>
      <c r="O75" s="2"/>
      <c r="P75" s="2"/>
      <c r="Q75" s="2"/>
    </row>
    <row r="76" spans="1:17" ht="15.75" customHeight="1" x14ac:dyDescent="0.25">
      <c r="A76" s="2"/>
      <c r="B76" s="2"/>
      <c r="C76" s="2"/>
      <c r="D76" s="2"/>
      <c r="E76" s="2"/>
      <c r="F76" s="2"/>
      <c r="G76" s="2"/>
      <c r="H76" s="2"/>
      <c r="I76" s="2"/>
      <c r="J76" s="2"/>
      <c r="K76" s="16"/>
      <c r="L76" s="16"/>
      <c r="M76" s="2"/>
      <c r="N76" s="2"/>
      <c r="O76" s="2"/>
      <c r="P76" s="2"/>
      <c r="Q76" s="2"/>
    </row>
    <row r="77" spans="1:17" ht="15.75" customHeight="1" x14ac:dyDescent="0.25">
      <c r="A77" s="2"/>
      <c r="B77" s="2"/>
      <c r="C77" s="2"/>
      <c r="D77" s="2"/>
      <c r="E77" s="2"/>
      <c r="F77" s="2"/>
      <c r="G77" s="2"/>
      <c r="H77" s="2"/>
      <c r="I77" s="2"/>
      <c r="J77" s="2"/>
      <c r="K77" s="2"/>
      <c r="L77" s="2"/>
      <c r="M77" s="2"/>
      <c r="N77" s="2"/>
      <c r="O77" s="2"/>
      <c r="P77" s="2"/>
      <c r="Q77" s="2"/>
    </row>
    <row r="78" spans="1:17" ht="15.75" customHeight="1" x14ac:dyDescent="0.25">
      <c r="A78" s="2"/>
      <c r="B78" s="2"/>
      <c r="C78" s="2"/>
      <c r="D78" s="2"/>
      <c r="E78" s="2"/>
      <c r="F78" s="2"/>
      <c r="G78" s="2"/>
      <c r="H78" s="2"/>
      <c r="I78" s="2"/>
      <c r="J78" s="2"/>
      <c r="K78" s="2"/>
      <c r="L78" s="2"/>
      <c r="M78" s="2"/>
      <c r="N78" s="2"/>
      <c r="O78" s="2"/>
      <c r="P78" s="2"/>
      <c r="Q78" s="2"/>
    </row>
    <row r="79" spans="1:17" ht="15.75" customHeight="1" x14ac:dyDescent="0.25">
      <c r="A79" s="2"/>
      <c r="B79" s="2"/>
      <c r="C79" s="2"/>
      <c r="D79" s="2"/>
      <c r="E79" s="2"/>
      <c r="F79" s="2"/>
      <c r="G79" s="2"/>
      <c r="H79" s="2"/>
      <c r="I79" s="2"/>
      <c r="J79" s="2"/>
      <c r="K79" s="2"/>
      <c r="L79" s="2"/>
      <c r="M79" s="2"/>
      <c r="N79" s="2"/>
      <c r="O79" s="2"/>
      <c r="P79" s="2"/>
      <c r="Q79" s="2"/>
    </row>
    <row r="80" spans="1:17" ht="15.75" customHeight="1" x14ac:dyDescent="0.25">
      <c r="A80" s="2"/>
      <c r="B80" s="2"/>
      <c r="C80" s="2"/>
      <c r="D80" s="2"/>
      <c r="E80" s="2"/>
      <c r="F80" s="2"/>
      <c r="G80" s="2"/>
      <c r="H80" s="2"/>
      <c r="I80" s="2"/>
      <c r="J80" s="2"/>
      <c r="K80" s="23" t="s">
        <v>126</v>
      </c>
      <c r="L80" s="23" t="s">
        <v>127</v>
      </c>
      <c r="M80" s="23" t="s">
        <v>128</v>
      </c>
      <c r="N80" s="23" t="s">
        <v>129</v>
      </c>
      <c r="O80" s="2"/>
      <c r="P80" s="2"/>
      <c r="Q80" s="2"/>
    </row>
    <row r="81" spans="1:17" ht="15.75" customHeight="1" x14ac:dyDescent="0.25">
      <c r="A81" s="2"/>
      <c r="B81" s="2"/>
      <c r="C81" s="2"/>
      <c r="D81" s="2"/>
      <c r="E81" s="2"/>
      <c r="F81" s="2"/>
      <c r="G81" s="2"/>
      <c r="H81" s="2"/>
      <c r="I81" s="2"/>
      <c r="J81" s="2"/>
      <c r="K81" s="29">
        <v>0</v>
      </c>
      <c r="L81" s="29">
        <v>1.0805</v>
      </c>
      <c r="M81" s="32">
        <f>K81+L81</f>
        <v>1.0805</v>
      </c>
      <c r="N81" s="32">
        <f>M81-M63</f>
        <v>2.4499999999999966E-2</v>
      </c>
      <c r="O81" s="2"/>
      <c r="P81" s="2"/>
      <c r="Q81" s="2"/>
    </row>
    <row r="82" spans="1:17" ht="15.75" customHeight="1" x14ac:dyDescent="0.25">
      <c r="A82" s="2"/>
      <c r="B82" s="2"/>
      <c r="C82" s="2"/>
      <c r="D82" s="2"/>
      <c r="E82" s="2"/>
      <c r="F82" s="2"/>
      <c r="G82" s="2"/>
      <c r="H82" s="2"/>
      <c r="I82" s="2"/>
      <c r="J82" s="2"/>
      <c r="K82" s="35">
        <v>0</v>
      </c>
      <c r="L82" s="35">
        <f>L81-N81</f>
        <v>1.056</v>
      </c>
      <c r="M82" s="32">
        <f>K82+L82</f>
        <v>1.056</v>
      </c>
      <c r="N82" s="32">
        <f>N81/2</f>
        <v>1.2249999999999983E-2</v>
      </c>
      <c r="O82" s="2"/>
      <c r="P82" s="2"/>
      <c r="Q82" s="2"/>
    </row>
    <row r="83" spans="1:17" ht="15.75" customHeight="1" x14ac:dyDescent="0.25">
      <c r="A83" s="2"/>
      <c r="B83" s="2"/>
      <c r="C83" s="2"/>
      <c r="D83" s="2"/>
      <c r="E83" s="2"/>
      <c r="F83" s="2"/>
      <c r="G83" s="2"/>
      <c r="H83" s="2"/>
      <c r="I83" s="2"/>
      <c r="J83" s="2"/>
      <c r="K83" s="2"/>
      <c r="L83" s="2"/>
      <c r="M83" s="2"/>
      <c r="N83" s="2"/>
      <c r="O83" s="2"/>
      <c r="P83" s="2"/>
      <c r="Q83" s="2"/>
    </row>
    <row r="84" spans="1:17" ht="15.75" customHeight="1" x14ac:dyDescent="0.25">
      <c r="A84" s="2"/>
      <c r="B84" s="2"/>
      <c r="C84" s="2"/>
      <c r="D84" s="2"/>
      <c r="E84" s="2"/>
      <c r="F84" s="2"/>
      <c r="G84" s="2"/>
      <c r="H84" s="2"/>
      <c r="I84" s="2"/>
      <c r="J84" s="2"/>
      <c r="K84" s="2"/>
      <c r="L84" s="2"/>
      <c r="M84" s="2"/>
      <c r="N84" s="2"/>
      <c r="O84" s="2"/>
      <c r="P84" s="2"/>
      <c r="Q84" s="2"/>
    </row>
    <row r="85" spans="1:17" ht="15.75" customHeight="1" x14ac:dyDescent="0.25">
      <c r="A85" s="2"/>
      <c r="B85" s="2"/>
      <c r="C85" s="2"/>
      <c r="D85" s="2"/>
      <c r="E85" s="2"/>
      <c r="F85" s="2"/>
      <c r="G85" s="2"/>
      <c r="H85" s="2"/>
      <c r="I85" s="2"/>
      <c r="J85" s="2"/>
      <c r="K85" s="2"/>
      <c r="L85" s="2"/>
      <c r="M85" s="2"/>
      <c r="N85" s="2"/>
      <c r="O85" s="2"/>
      <c r="P85" s="2"/>
      <c r="Q85" s="2"/>
    </row>
    <row r="86" spans="1:17" ht="15.75" customHeight="1" x14ac:dyDescent="0.25">
      <c r="A86" s="2"/>
      <c r="B86" s="2"/>
      <c r="C86" s="2"/>
      <c r="D86" s="2"/>
      <c r="E86" s="2"/>
      <c r="F86" s="2"/>
      <c r="G86" s="2"/>
      <c r="H86" s="2"/>
      <c r="I86" s="2"/>
      <c r="J86" s="2"/>
      <c r="K86" s="2"/>
      <c r="L86" s="2"/>
      <c r="M86" s="2"/>
      <c r="N86" s="2"/>
      <c r="O86" s="2"/>
      <c r="P86" s="2"/>
      <c r="Q86" s="2"/>
    </row>
    <row r="87" spans="1:17" ht="15.75" customHeight="1" x14ac:dyDescent="0.25">
      <c r="A87" s="2"/>
      <c r="B87" s="2"/>
      <c r="C87" s="2"/>
      <c r="D87" s="2"/>
      <c r="E87" s="2"/>
      <c r="F87" s="2"/>
      <c r="G87" s="2"/>
      <c r="H87" s="2"/>
      <c r="I87" s="2"/>
      <c r="J87" s="2"/>
      <c r="K87" s="2"/>
      <c r="L87" s="2"/>
      <c r="M87" s="2"/>
      <c r="N87" s="2"/>
      <c r="O87" s="2"/>
      <c r="P87" s="2"/>
      <c r="Q87" s="2"/>
    </row>
    <row r="88" spans="1:17" ht="15.75" customHeight="1" x14ac:dyDescent="0.25">
      <c r="A88" s="2"/>
      <c r="B88" s="2"/>
      <c r="C88" s="2"/>
      <c r="D88" s="2"/>
      <c r="E88" s="2"/>
      <c r="F88" s="2"/>
      <c r="G88" s="2"/>
      <c r="H88" s="2"/>
      <c r="I88" s="2"/>
      <c r="J88" s="2"/>
      <c r="K88" s="2"/>
      <c r="L88" s="2"/>
      <c r="M88" s="2"/>
      <c r="N88" s="2"/>
      <c r="O88" s="2"/>
      <c r="P88" s="2"/>
      <c r="Q88" s="2"/>
    </row>
    <row r="89" spans="1:17" ht="15.75" customHeight="1" x14ac:dyDescent="0.25">
      <c r="A89" s="2"/>
      <c r="B89" s="2"/>
      <c r="C89" s="2"/>
      <c r="D89" s="2"/>
      <c r="E89" s="2"/>
      <c r="F89" s="2"/>
      <c r="G89" s="2"/>
      <c r="H89" s="2"/>
      <c r="I89" s="2"/>
      <c r="J89" s="2"/>
      <c r="K89" s="2"/>
      <c r="L89" s="2"/>
      <c r="M89" s="2"/>
      <c r="N89" s="2"/>
      <c r="O89" s="2"/>
      <c r="P89" s="2"/>
      <c r="Q89" s="2"/>
    </row>
    <row r="90" spans="1:17" ht="15.75" customHeight="1" x14ac:dyDescent="0.25">
      <c r="A90" s="2"/>
      <c r="B90" s="2"/>
      <c r="C90" s="2"/>
      <c r="D90" s="2"/>
      <c r="E90" s="2"/>
      <c r="F90" s="2"/>
      <c r="G90" s="2"/>
      <c r="H90" s="2"/>
      <c r="I90" s="2"/>
      <c r="J90" s="2"/>
      <c r="K90" s="2"/>
      <c r="L90" s="2"/>
      <c r="M90" s="2"/>
      <c r="N90" s="2"/>
      <c r="O90" s="2"/>
      <c r="P90" s="2"/>
      <c r="Q90" s="2"/>
    </row>
    <row r="91" spans="1:17" ht="15.75" customHeight="1" x14ac:dyDescent="0.25">
      <c r="A91" s="2"/>
      <c r="B91" s="2"/>
      <c r="C91" s="2"/>
      <c r="D91" s="2"/>
      <c r="E91" s="2"/>
      <c r="F91" s="2"/>
      <c r="G91" s="2"/>
      <c r="H91" s="2"/>
      <c r="I91" s="2"/>
      <c r="J91" s="2"/>
      <c r="K91" s="2"/>
      <c r="L91" s="2"/>
      <c r="M91" s="2"/>
      <c r="N91" s="2"/>
      <c r="O91" s="2"/>
      <c r="P91" s="2"/>
      <c r="Q91" s="2"/>
    </row>
    <row r="92" spans="1:17" ht="15.75" customHeight="1" x14ac:dyDescent="0.25">
      <c r="A92" s="2"/>
      <c r="B92" s="2"/>
      <c r="C92" s="2"/>
      <c r="D92" s="2"/>
      <c r="E92" s="2"/>
      <c r="F92" s="2"/>
      <c r="G92" s="2"/>
      <c r="H92" s="2"/>
      <c r="I92" s="2"/>
      <c r="J92" s="2"/>
      <c r="K92" s="2"/>
      <c r="L92" s="2"/>
      <c r="M92" s="2"/>
      <c r="N92" s="2"/>
      <c r="O92" s="2"/>
      <c r="P92" s="2"/>
      <c r="Q92" s="2"/>
    </row>
    <row r="93" spans="1:17" ht="15.75" customHeight="1" x14ac:dyDescent="0.25">
      <c r="A93" s="2"/>
      <c r="B93" s="2"/>
      <c r="C93" s="2"/>
      <c r="D93" s="2"/>
      <c r="E93" s="2"/>
      <c r="F93" s="2"/>
      <c r="G93" s="2"/>
      <c r="H93" s="2"/>
      <c r="I93" s="2"/>
      <c r="J93" s="2"/>
      <c r="K93" s="2"/>
      <c r="L93" s="2"/>
      <c r="M93" s="2"/>
      <c r="N93" s="2"/>
      <c r="O93" s="2"/>
      <c r="P93" s="2"/>
      <c r="Q93" s="2"/>
    </row>
    <row r="94" spans="1:17" ht="15.75" customHeight="1" x14ac:dyDescent="0.25">
      <c r="A94" s="2"/>
      <c r="B94" s="2"/>
      <c r="C94" s="2"/>
      <c r="D94" s="2"/>
      <c r="E94" s="2"/>
      <c r="F94" s="2"/>
      <c r="G94" s="2"/>
      <c r="H94" s="2"/>
      <c r="I94" s="2"/>
      <c r="J94" s="2"/>
      <c r="K94" s="2"/>
      <c r="L94" s="2"/>
      <c r="M94" s="2"/>
      <c r="N94" s="2"/>
      <c r="O94" s="2"/>
      <c r="P94" s="2"/>
      <c r="Q94" s="2"/>
    </row>
    <row r="95" spans="1:17" ht="15.75" customHeight="1" x14ac:dyDescent="0.25">
      <c r="A95" s="2"/>
      <c r="B95" s="2"/>
      <c r="C95" s="2"/>
      <c r="D95" s="2"/>
      <c r="E95" s="2"/>
      <c r="F95" s="2"/>
      <c r="G95" s="2"/>
      <c r="H95" s="2"/>
      <c r="I95" s="2"/>
      <c r="J95" s="2"/>
      <c r="K95" s="2"/>
      <c r="L95" s="2"/>
      <c r="M95" s="2"/>
      <c r="N95" s="2"/>
      <c r="O95" s="2"/>
      <c r="P95" s="2"/>
      <c r="Q95" s="2"/>
    </row>
    <row r="96" spans="1:17" ht="15.75" customHeight="1" x14ac:dyDescent="0.25">
      <c r="A96" s="2"/>
      <c r="B96" s="2"/>
      <c r="C96" s="2"/>
      <c r="D96" s="2"/>
      <c r="E96" s="2"/>
      <c r="F96" s="2"/>
      <c r="G96" s="2"/>
      <c r="H96" s="2"/>
      <c r="I96" s="2"/>
      <c r="J96" s="2"/>
      <c r="K96" s="2"/>
      <c r="L96" s="2"/>
      <c r="M96" s="2"/>
      <c r="N96" s="2"/>
      <c r="O96" s="2"/>
      <c r="P96" s="2"/>
      <c r="Q96" s="2"/>
    </row>
    <row r="97" spans="1:17" ht="15.75" customHeight="1" x14ac:dyDescent="0.25">
      <c r="A97" s="2"/>
      <c r="B97" s="2"/>
      <c r="C97" s="2"/>
      <c r="D97" s="2"/>
      <c r="E97" s="2"/>
      <c r="F97" s="2"/>
      <c r="G97" s="2"/>
      <c r="H97" s="2"/>
      <c r="I97" s="2"/>
      <c r="J97" s="2"/>
      <c r="K97" s="2"/>
      <c r="L97" s="2"/>
      <c r="M97" s="2"/>
      <c r="N97" s="2"/>
      <c r="O97" s="2"/>
      <c r="P97" s="2"/>
      <c r="Q97" s="2"/>
    </row>
    <row r="98" spans="1:17" ht="15.75" customHeight="1" x14ac:dyDescent="0.25">
      <c r="A98" s="2"/>
      <c r="B98" s="2"/>
      <c r="C98" s="2"/>
      <c r="D98" s="2"/>
      <c r="E98" s="2"/>
      <c r="F98" s="2"/>
      <c r="G98" s="2"/>
      <c r="H98" s="2"/>
      <c r="I98" s="2"/>
      <c r="J98" s="2"/>
      <c r="K98" s="2"/>
      <c r="L98" s="2"/>
      <c r="M98" s="2"/>
      <c r="N98" s="2"/>
      <c r="O98" s="2"/>
      <c r="P98" s="2"/>
      <c r="Q98" s="2"/>
    </row>
    <row r="99" spans="1:17" ht="15.75" customHeight="1" x14ac:dyDescent="0.25">
      <c r="A99" s="2"/>
      <c r="B99" s="2"/>
      <c r="C99" s="2"/>
      <c r="D99" s="2"/>
      <c r="E99" s="2"/>
      <c r="F99" s="2"/>
      <c r="G99" s="2"/>
      <c r="H99" s="2"/>
      <c r="I99" s="2"/>
      <c r="J99" s="2"/>
      <c r="K99" s="2"/>
      <c r="L99" s="2"/>
      <c r="M99" s="2"/>
      <c r="N99" s="2"/>
      <c r="O99" s="2"/>
      <c r="P99" s="2"/>
      <c r="Q99" s="2"/>
    </row>
    <row r="100" spans="1:17" ht="15.75" customHeight="1" x14ac:dyDescent="0.25">
      <c r="A100" s="2"/>
      <c r="B100" s="2"/>
      <c r="C100" s="2"/>
      <c r="D100" s="2"/>
      <c r="E100" s="2"/>
      <c r="F100" s="2"/>
      <c r="G100" s="2"/>
      <c r="H100" s="2"/>
      <c r="I100" s="2"/>
      <c r="J100" s="2"/>
      <c r="K100" s="2"/>
      <c r="L100" s="2"/>
      <c r="M100" s="2"/>
      <c r="N100" s="2"/>
      <c r="O100" s="2"/>
      <c r="P100" s="2"/>
      <c r="Q100" s="2"/>
    </row>
    <row r="101" spans="1:17" ht="15.75" customHeight="1" x14ac:dyDescent="0.25">
      <c r="A101" s="2"/>
      <c r="B101" s="2"/>
      <c r="C101" s="2"/>
      <c r="D101" s="2"/>
      <c r="E101" s="2"/>
      <c r="F101" s="2"/>
      <c r="G101" s="2"/>
      <c r="H101" s="2"/>
      <c r="I101" s="2"/>
      <c r="J101" s="2"/>
      <c r="K101" s="2"/>
      <c r="L101" s="2"/>
      <c r="M101" s="2"/>
      <c r="N101" s="2"/>
      <c r="O101" s="2"/>
      <c r="P101" s="2"/>
      <c r="Q101" s="2"/>
    </row>
  </sheetData>
  <mergeCells count="37">
    <mergeCell ref="L11:L12"/>
    <mergeCell ref="M11:N11"/>
    <mergeCell ref="A1:J1"/>
    <mergeCell ref="A2:J2"/>
    <mergeCell ref="A3:J3"/>
    <mergeCell ref="A4:J4"/>
    <mergeCell ref="A5:B5"/>
    <mergeCell ref="C5:J5"/>
    <mergeCell ref="A6:B6"/>
    <mergeCell ref="C6:J6"/>
    <mergeCell ref="A7:B7"/>
    <mergeCell ref="C7:J7"/>
    <mergeCell ref="A8:B8"/>
    <mergeCell ref="C8:J8"/>
    <mergeCell ref="A9:B9"/>
    <mergeCell ref="C9:J9"/>
    <mergeCell ref="A10:B10"/>
    <mergeCell ref="C10:J10"/>
    <mergeCell ref="A11:A12"/>
    <mergeCell ref="B11:B12"/>
    <mergeCell ref="C11:C12"/>
    <mergeCell ref="D11:D12"/>
    <mergeCell ref="E11:E12"/>
    <mergeCell ref="F11:F12"/>
    <mergeCell ref="G11:G12"/>
    <mergeCell ref="H11:H12"/>
    <mergeCell ref="I11:I12"/>
    <mergeCell ref="J11:J12"/>
    <mergeCell ref="A61:D61"/>
    <mergeCell ref="E61:J61"/>
    <mergeCell ref="A72:D72"/>
    <mergeCell ref="A62:G62"/>
    <mergeCell ref="A63:D64"/>
    <mergeCell ref="E63:G63"/>
    <mergeCell ref="E64:G64"/>
    <mergeCell ref="A66:J66"/>
    <mergeCell ref="H67:J67"/>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1"/>
  <sheetViews>
    <sheetView topLeftCell="A58" workbookViewId="0">
      <selection activeCell="M16" sqref="M16"/>
    </sheetView>
  </sheetViews>
  <sheetFormatPr defaultColWidth="14.42578125" defaultRowHeight="15" x14ac:dyDescent="0.25"/>
  <cols>
    <col min="1" max="1" width="10.5703125" style="75" customWidth="1"/>
    <col min="2" max="2" width="18.5703125" style="75" customWidth="1"/>
    <col min="3" max="4" width="12.7109375" style="75" customWidth="1"/>
    <col min="5" max="5" width="14.7109375" style="75" customWidth="1"/>
    <col min="6" max="6" width="12.42578125" style="75" customWidth="1"/>
    <col min="7" max="7" width="15.140625" style="75" customWidth="1"/>
    <col min="8" max="9" width="12.7109375" style="75" customWidth="1"/>
    <col min="10" max="10" width="15" style="75" customWidth="1"/>
    <col min="11" max="11" width="9.140625" style="75" customWidth="1"/>
    <col min="12" max="12" width="13" style="75" customWidth="1"/>
    <col min="13" max="13" width="12.7109375" style="75" customWidth="1"/>
    <col min="14" max="14" width="14.28515625" style="75" customWidth="1"/>
    <col min="15" max="15" width="7.85546875" style="75" customWidth="1"/>
    <col min="16" max="17" width="9.140625" style="75" customWidth="1"/>
    <col min="18" max="16384" width="14.42578125" style="75"/>
  </cols>
  <sheetData>
    <row r="1" spans="1:17" ht="24" x14ac:dyDescent="0.4">
      <c r="A1" s="108" t="s">
        <v>0</v>
      </c>
      <c r="B1" s="109"/>
      <c r="C1" s="109"/>
      <c r="D1" s="109"/>
      <c r="E1" s="109"/>
      <c r="F1" s="109"/>
      <c r="G1" s="109"/>
      <c r="H1" s="109"/>
      <c r="I1" s="109"/>
      <c r="J1" s="110"/>
      <c r="K1" s="1"/>
      <c r="L1" s="2"/>
      <c r="M1" s="2"/>
      <c r="N1" s="2"/>
      <c r="O1" s="3"/>
      <c r="P1" s="4" t="s">
        <v>1</v>
      </c>
      <c r="Q1" s="2"/>
    </row>
    <row r="2" spans="1:17" ht="18.75" x14ac:dyDescent="0.3">
      <c r="A2" s="111" t="s">
        <v>2</v>
      </c>
      <c r="B2" s="109"/>
      <c r="C2" s="109"/>
      <c r="D2" s="109"/>
      <c r="E2" s="109"/>
      <c r="F2" s="109"/>
      <c r="G2" s="109"/>
      <c r="H2" s="109"/>
      <c r="I2" s="109"/>
      <c r="J2" s="110"/>
      <c r="K2" s="2"/>
      <c r="L2" s="2"/>
      <c r="M2" s="2"/>
      <c r="N2" s="2"/>
      <c r="O2" s="5"/>
      <c r="P2" s="4" t="s">
        <v>3</v>
      </c>
      <c r="Q2" s="2"/>
    </row>
    <row r="3" spans="1:17" ht="18.75" customHeight="1" x14ac:dyDescent="0.25">
      <c r="A3" s="112" t="s">
        <v>213</v>
      </c>
      <c r="B3" s="113"/>
      <c r="C3" s="113"/>
      <c r="D3" s="113"/>
      <c r="E3" s="113"/>
      <c r="F3" s="113"/>
      <c r="G3" s="113"/>
      <c r="H3" s="113"/>
      <c r="I3" s="113"/>
      <c r="J3" s="114"/>
      <c r="K3" s="6"/>
      <c r="L3" s="6"/>
      <c r="N3" s="6"/>
      <c r="O3" s="6"/>
      <c r="P3" s="6"/>
      <c r="Q3" s="6"/>
    </row>
    <row r="4" spans="1:17" ht="24" x14ac:dyDescent="0.4">
      <c r="A4" s="108" t="s">
        <v>4</v>
      </c>
      <c r="B4" s="109"/>
      <c r="C4" s="109"/>
      <c r="D4" s="109"/>
      <c r="E4" s="109"/>
      <c r="F4" s="109"/>
      <c r="G4" s="109"/>
      <c r="H4" s="109"/>
      <c r="I4" s="109"/>
      <c r="J4" s="110"/>
      <c r="K4" s="2"/>
      <c r="L4" s="2"/>
      <c r="M4" s="6"/>
      <c r="N4" s="2"/>
      <c r="O4" s="2"/>
      <c r="P4" s="2"/>
      <c r="Q4" s="2"/>
    </row>
    <row r="5" spans="1:17" x14ac:dyDescent="0.25">
      <c r="A5" s="115" t="s">
        <v>5</v>
      </c>
      <c r="B5" s="110"/>
      <c r="C5" s="116" t="s">
        <v>6</v>
      </c>
      <c r="D5" s="109"/>
      <c r="E5" s="109"/>
      <c r="F5" s="109"/>
      <c r="G5" s="109"/>
      <c r="H5" s="109"/>
      <c r="I5" s="109"/>
      <c r="J5" s="110"/>
      <c r="K5" s="2"/>
      <c r="L5" s="2"/>
      <c r="M5" s="2"/>
      <c r="N5" s="2"/>
      <c r="O5" s="2"/>
      <c r="P5" s="2"/>
      <c r="Q5" s="2"/>
    </row>
    <row r="6" spans="1:17" ht="45" customHeight="1" x14ac:dyDescent="0.25">
      <c r="A6" s="117" t="s">
        <v>7</v>
      </c>
      <c r="B6" s="110"/>
      <c r="C6" s="118" t="s">
        <v>8</v>
      </c>
      <c r="D6" s="109"/>
      <c r="E6" s="109"/>
      <c r="F6" s="109"/>
      <c r="G6" s="109"/>
      <c r="H6" s="109"/>
      <c r="I6" s="109"/>
      <c r="J6" s="110"/>
      <c r="K6" s="2"/>
      <c r="L6" s="2"/>
      <c r="M6" s="2"/>
      <c r="N6" s="2"/>
      <c r="O6" s="2"/>
      <c r="P6" s="2"/>
      <c r="Q6" s="2"/>
    </row>
    <row r="7" spans="1:17" x14ac:dyDescent="0.25">
      <c r="A7" s="117" t="s">
        <v>9</v>
      </c>
      <c r="B7" s="110"/>
      <c r="C7" s="119" t="s">
        <v>10</v>
      </c>
      <c r="D7" s="109"/>
      <c r="E7" s="109"/>
      <c r="F7" s="109"/>
      <c r="G7" s="109"/>
      <c r="H7" s="109"/>
      <c r="I7" s="109"/>
      <c r="J7" s="110"/>
      <c r="K7" s="2"/>
      <c r="L7" s="2"/>
      <c r="M7" s="2"/>
      <c r="N7" s="2"/>
      <c r="O7" s="2"/>
      <c r="P7" s="2"/>
      <c r="Q7" s="2"/>
    </row>
    <row r="8" spans="1:17" x14ac:dyDescent="0.25">
      <c r="A8" s="117" t="s">
        <v>11</v>
      </c>
      <c r="B8" s="110"/>
      <c r="C8" s="119" t="s">
        <v>12</v>
      </c>
      <c r="D8" s="109"/>
      <c r="E8" s="109"/>
      <c r="F8" s="109"/>
      <c r="G8" s="109"/>
      <c r="H8" s="109"/>
      <c r="I8" s="109"/>
      <c r="J8" s="110"/>
      <c r="K8" s="2"/>
      <c r="L8" s="2"/>
      <c r="M8" s="2"/>
      <c r="N8" s="2"/>
      <c r="O8" s="2"/>
      <c r="P8" s="2"/>
      <c r="Q8" s="2"/>
    </row>
    <row r="9" spans="1:17" x14ac:dyDescent="0.25">
      <c r="A9" s="120" t="s">
        <v>13</v>
      </c>
      <c r="B9" s="110"/>
      <c r="C9" s="121" t="s">
        <v>214</v>
      </c>
      <c r="D9" s="122"/>
      <c r="E9" s="122"/>
      <c r="F9" s="122"/>
      <c r="G9" s="122"/>
      <c r="H9" s="122"/>
      <c r="I9" s="122"/>
      <c r="J9" s="123"/>
      <c r="K9" s="6"/>
      <c r="L9" s="6"/>
      <c r="M9" s="6"/>
      <c r="N9" s="6"/>
      <c r="O9" s="6"/>
      <c r="P9" s="6"/>
      <c r="Q9" s="6"/>
    </row>
    <row r="10" spans="1:17" x14ac:dyDescent="0.25">
      <c r="A10" s="117" t="s">
        <v>14</v>
      </c>
      <c r="B10" s="110"/>
      <c r="C10" s="121"/>
      <c r="D10" s="122"/>
      <c r="E10" s="122"/>
      <c r="F10" s="122"/>
      <c r="G10" s="122"/>
      <c r="H10" s="122"/>
      <c r="I10" s="122"/>
      <c r="J10" s="123"/>
      <c r="K10" s="2"/>
      <c r="L10" s="2"/>
      <c r="M10" s="2"/>
      <c r="N10" s="2"/>
      <c r="O10" s="2"/>
      <c r="P10" s="2"/>
      <c r="Q10" s="2"/>
    </row>
    <row r="11" spans="1:17" ht="33" customHeight="1" x14ac:dyDescent="0.25">
      <c r="A11" s="124" t="s">
        <v>15</v>
      </c>
      <c r="B11" s="124" t="s">
        <v>16</v>
      </c>
      <c r="C11" s="126" t="s">
        <v>17</v>
      </c>
      <c r="D11" s="126" t="s">
        <v>18</v>
      </c>
      <c r="E11" s="124" t="s">
        <v>19</v>
      </c>
      <c r="F11" s="124" t="s">
        <v>15</v>
      </c>
      <c r="G11" s="124" t="s">
        <v>16</v>
      </c>
      <c r="H11" s="126" t="s">
        <v>17</v>
      </c>
      <c r="I11" s="126" t="s">
        <v>18</v>
      </c>
      <c r="J11" s="124" t="s">
        <v>19</v>
      </c>
      <c r="K11" s="2"/>
      <c r="L11" s="175" t="s">
        <v>16</v>
      </c>
      <c r="M11" s="176" t="s">
        <v>293</v>
      </c>
      <c r="N11" s="176"/>
      <c r="O11" s="2"/>
      <c r="P11" s="2"/>
      <c r="Q11" s="2"/>
    </row>
    <row r="12" spans="1:17" ht="13.5" customHeight="1" x14ac:dyDescent="0.25">
      <c r="A12" s="125"/>
      <c r="B12" s="125"/>
      <c r="C12" s="125"/>
      <c r="D12" s="125"/>
      <c r="E12" s="125"/>
      <c r="F12" s="125"/>
      <c r="G12" s="125"/>
      <c r="H12" s="125"/>
      <c r="I12" s="125"/>
      <c r="J12" s="125"/>
      <c r="K12" s="2"/>
      <c r="L12" s="175"/>
      <c r="M12" s="7" t="s">
        <v>17</v>
      </c>
      <c r="N12" s="2" t="s">
        <v>18</v>
      </c>
      <c r="O12" s="2"/>
      <c r="P12" s="2"/>
      <c r="Q12" s="2"/>
    </row>
    <row r="13" spans="1:17" x14ac:dyDescent="0.25">
      <c r="A13" s="8">
        <v>1</v>
      </c>
      <c r="B13" s="9" t="s">
        <v>20</v>
      </c>
      <c r="C13" s="39">
        <v>185</v>
      </c>
      <c r="D13" s="10">
        <v>210</v>
      </c>
      <c r="E13" s="11">
        <f t="shared" ref="E13:E60" si="0">SUM(C13,D13)</f>
        <v>395</v>
      </c>
      <c r="F13" s="8">
        <v>49</v>
      </c>
      <c r="G13" s="12" t="s">
        <v>21</v>
      </c>
      <c r="H13" s="39">
        <v>185</v>
      </c>
      <c r="I13" s="10">
        <v>210</v>
      </c>
      <c r="J13" s="8">
        <f t="shared" ref="J13:J60" si="1">SUM(H13,I13)</f>
        <v>395</v>
      </c>
      <c r="K13" s="2"/>
      <c r="L13" s="2"/>
      <c r="M13" s="7"/>
      <c r="N13" s="7"/>
      <c r="O13" s="2"/>
      <c r="P13" s="2"/>
      <c r="Q13" s="2"/>
    </row>
    <row r="14" spans="1:17" x14ac:dyDescent="0.25">
      <c r="A14" s="8">
        <f t="shared" ref="A14:A36" si="2">A13+1</f>
        <v>2</v>
      </c>
      <c r="B14" s="9" t="s">
        <v>22</v>
      </c>
      <c r="C14" s="39">
        <v>185</v>
      </c>
      <c r="D14" s="10">
        <v>210</v>
      </c>
      <c r="E14" s="11">
        <f t="shared" si="0"/>
        <v>395</v>
      </c>
      <c r="F14" s="8">
        <f t="shared" ref="F14:F36" si="3">F13+1</f>
        <v>50</v>
      </c>
      <c r="G14" s="12" t="s">
        <v>23</v>
      </c>
      <c r="H14" s="39">
        <v>185</v>
      </c>
      <c r="I14" s="10">
        <v>210</v>
      </c>
      <c r="J14" s="8">
        <f t="shared" si="1"/>
        <v>395</v>
      </c>
      <c r="K14" s="2"/>
      <c r="L14" s="2" t="s">
        <v>20</v>
      </c>
      <c r="M14" s="7">
        <f>AVERAGE(C13:C16)</f>
        <v>185</v>
      </c>
      <c r="N14" s="7">
        <f>AVERAGE(D13:D16)</f>
        <v>210</v>
      </c>
      <c r="O14" s="2"/>
      <c r="P14" s="2"/>
      <c r="Q14" s="2"/>
    </row>
    <row r="15" spans="1:17" x14ac:dyDescent="0.25">
      <c r="A15" s="8">
        <f t="shared" si="2"/>
        <v>3</v>
      </c>
      <c r="B15" s="9" t="s">
        <v>24</v>
      </c>
      <c r="C15" s="39">
        <v>185</v>
      </c>
      <c r="D15" s="10">
        <v>210</v>
      </c>
      <c r="E15" s="11">
        <f t="shared" si="0"/>
        <v>395</v>
      </c>
      <c r="F15" s="8">
        <f t="shared" si="3"/>
        <v>51</v>
      </c>
      <c r="G15" s="12" t="s">
        <v>25</v>
      </c>
      <c r="H15" s="39">
        <v>185</v>
      </c>
      <c r="I15" s="10">
        <v>210</v>
      </c>
      <c r="J15" s="8">
        <f t="shared" si="1"/>
        <v>395</v>
      </c>
      <c r="K15" s="2"/>
      <c r="L15" s="2" t="s">
        <v>28</v>
      </c>
      <c r="M15" s="7">
        <f>AVERAGE(C17:C20)</f>
        <v>185</v>
      </c>
      <c r="N15" s="7">
        <f>AVERAGE(D17:D20)</f>
        <v>210</v>
      </c>
      <c r="O15" s="2"/>
      <c r="P15" s="2"/>
      <c r="Q15" s="2"/>
    </row>
    <row r="16" spans="1:17" x14ac:dyDescent="0.25">
      <c r="A16" s="8">
        <f t="shared" si="2"/>
        <v>4</v>
      </c>
      <c r="B16" s="9" t="s">
        <v>26</v>
      </c>
      <c r="C16" s="39">
        <v>185</v>
      </c>
      <c r="D16" s="10">
        <v>210</v>
      </c>
      <c r="E16" s="11">
        <f t="shared" si="0"/>
        <v>395</v>
      </c>
      <c r="F16" s="8">
        <f t="shared" si="3"/>
        <v>52</v>
      </c>
      <c r="G16" s="12" t="s">
        <v>27</v>
      </c>
      <c r="H16" s="39">
        <v>185</v>
      </c>
      <c r="I16" s="10">
        <v>210</v>
      </c>
      <c r="J16" s="8">
        <f t="shared" si="1"/>
        <v>395</v>
      </c>
      <c r="K16" s="2"/>
      <c r="L16" s="2" t="s">
        <v>36</v>
      </c>
      <c r="M16" s="7">
        <f>AVERAGE(C21:C24)</f>
        <v>185</v>
      </c>
      <c r="N16" s="7">
        <f>AVERAGE(D21:D24)</f>
        <v>210</v>
      </c>
      <c r="O16" s="2"/>
      <c r="P16" s="2"/>
      <c r="Q16" s="2"/>
    </row>
    <row r="17" spans="1:17" x14ac:dyDescent="0.25">
      <c r="A17" s="8">
        <f t="shared" si="2"/>
        <v>5</v>
      </c>
      <c r="B17" s="9" t="s">
        <v>28</v>
      </c>
      <c r="C17" s="39">
        <v>185</v>
      </c>
      <c r="D17" s="10">
        <v>210</v>
      </c>
      <c r="E17" s="11">
        <f t="shared" si="0"/>
        <v>395</v>
      </c>
      <c r="F17" s="8">
        <f t="shared" si="3"/>
        <v>53</v>
      </c>
      <c r="G17" s="12" t="s">
        <v>29</v>
      </c>
      <c r="H17" s="39">
        <v>185</v>
      </c>
      <c r="I17" s="10">
        <v>210</v>
      </c>
      <c r="J17" s="8">
        <f t="shared" si="1"/>
        <v>395</v>
      </c>
      <c r="K17" s="2"/>
      <c r="L17" s="2" t="s">
        <v>44</v>
      </c>
      <c r="M17" s="7">
        <f>AVERAGE(C25:C28)</f>
        <v>185</v>
      </c>
      <c r="N17" s="7">
        <f>AVERAGE(D25:D28)</f>
        <v>210</v>
      </c>
      <c r="O17" s="2"/>
      <c r="P17" s="2"/>
      <c r="Q17" s="2"/>
    </row>
    <row r="18" spans="1:17" x14ac:dyDescent="0.25">
      <c r="A18" s="8">
        <f t="shared" si="2"/>
        <v>6</v>
      </c>
      <c r="B18" s="9" t="s">
        <v>30</v>
      </c>
      <c r="C18" s="39">
        <v>185</v>
      </c>
      <c r="D18" s="10">
        <v>210</v>
      </c>
      <c r="E18" s="11">
        <f t="shared" si="0"/>
        <v>395</v>
      </c>
      <c r="F18" s="8">
        <f t="shared" si="3"/>
        <v>54</v>
      </c>
      <c r="G18" s="12" t="s">
        <v>31</v>
      </c>
      <c r="H18" s="39">
        <v>185</v>
      </c>
      <c r="I18" s="10">
        <v>210</v>
      </c>
      <c r="J18" s="8">
        <f t="shared" si="1"/>
        <v>395</v>
      </c>
      <c r="K18" s="2"/>
      <c r="L18" s="2" t="s">
        <v>52</v>
      </c>
      <c r="M18" s="7">
        <f>AVERAGE(C29:C32)</f>
        <v>185</v>
      </c>
      <c r="N18" s="7">
        <f>AVERAGE(D29:D32)</f>
        <v>210</v>
      </c>
      <c r="O18" s="2"/>
      <c r="P18" s="2"/>
      <c r="Q18" s="2"/>
    </row>
    <row r="19" spans="1:17" x14ac:dyDescent="0.25">
      <c r="A19" s="8">
        <f t="shared" si="2"/>
        <v>7</v>
      </c>
      <c r="B19" s="9" t="s">
        <v>32</v>
      </c>
      <c r="C19" s="39">
        <v>185</v>
      </c>
      <c r="D19" s="10">
        <v>210</v>
      </c>
      <c r="E19" s="11">
        <f t="shared" si="0"/>
        <v>395</v>
      </c>
      <c r="F19" s="8">
        <f t="shared" si="3"/>
        <v>55</v>
      </c>
      <c r="G19" s="12" t="s">
        <v>33</v>
      </c>
      <c r="H19" s="39">
        <v>185</v>
      </c>
      <c r="I19" s="10">
        <v>210</v>
      </c>
      <c r="J19" s="8">
        <f t="shared" si="1"/>
        <v>395</v>
      </c>
      <c r="K19" s="2"/>
      <c r="L19" s="2" t="s">
        <v>60</v>
      </c>
      <c r="M19" s="7">
        <f>AVERAGE(C33:C36)</f>
        <v>185</v>
      </c>
      <c r="N19" s="7">
        <f>AVERAGE(D33:D36)</f>
        <v>210</v>
      </c>
      <c r="O19" s="2"/>
      <c r="P19" s="2"/>
      <c r="Q19" s="2"/>
    </row>
    <row r="20" spans="1:17" x14ac:dyDescent="0.25">
      <c r="A20" s="8">
        <f t="shared" si="2"/>
        <v>8</v>
      </c>
      <c r="B20" s="9" t="s">
        <v>34</v>
      </c>
      <c r="C20" s="39">
        <v>185</v>
      </c>
      <c r="D20" s="10">
        <v>210</v>
      </c>
      <c r="E20" s="11">
        <f t="shared" si="0"/>
        <v>395</v>
      </c>
      <c r="F20" s="8">
        <f t="shared" si="3"/>
        <v>56</v>
      </c>
      <c r="G20" s="12" t="s">
        <v>35</v>
      </c>
      <c r="H20" s="39">
        <v>185</v>
      </c>
      <c r="I20" s="10">
        <v>210</v>
      </c>
      <c r="J20" s="8">
        <f t="shared" si="1"/>
        <v>395</v>
      </c>
      <c r="K20" s="2"/>
      <c r="L20" s="2" t="s">
        <v>68</v>
      </c>
      <c r="M20" s="7">
        <f>AVERAGE(C37:C40)</f>
        <v>185</v>
      </c>
      <c r="N20" s="7">
        <f>AVERAGE(D37:D40)</f>
        <v>210</v>
      </c>
      <c r="O20" s="2"/>
      <c r="P20" s="2"/>
      <c r="Q20" s="2"/>
    </row>
    <row r="21" spans="1:17" ht="15.75" customHeight="1" x14ac:dyDescent="0.25">
      <c r="A21" s="8">
        <f t="shared" si="2"/>
        <v>9</v>
      </c>
      <c r="B21" s="9" t="s">
        <v>36</v>
      </c>
      <c r="C21" s="39">
        <v>185</v>
      </c>
      <c r="D21" s="10">
        <v>210</v>
      </c>
      <c r="E21" s="11">
        <f t="shared" si="0"/>
        <v>395</v>
      </c>
      <c r="F21" s="8">
        <f t="shared" si="3"/>
        <v>57</v>
      </c>
      <c r="G21" s="12" t="s">
        <v>37</v>
      </c>
      <c r="H21" s="39">
        <v>185</v>
      </c>
      <c r="I21" s="10">
        <v>210</v>
      </c>
      <c r="J21" s="8">
        <f t="shared" si="1"/>
        <v>395</v>
      </c>
      <c r="K21" s="2"/>
      <c r="L21" s="2" t="s">
        <v>76</v>
      </c>
      <c r="M21" s="7">
        <f>AVERAGE(C41:C44)</f>
        <v>185</v>
      </c>
      <c r="N21" s="7">
        <f>AVERAGE(D41:D44)</f>
        <v>210</v>
      </c>
      <c r="O21" s="2"/>
      <c r="P21" s="2"/>
      <c r="Q21" s="2"/>
    </row>
    <row r="22" spans="1:17" ht="15.75" customHeight="1" x14ac:dyDescent="0.25">
      <c r="A22" s="8">
        <f t="shared" si="2"/>
        <v>10</v>
      </c>
      <c r="B22" s="9" t="s">
        <v>38</v>
      </c>
      <c r="C22" s="39">
        <v>185</v>
      </c>
      <c r="D22" s="10">
        <v>210</v>
      </c>
      <c r="E22" s="11">
        <f t="shared" si="0"/>
        <v>395</v>
      </c>
      <c r="F22" s="8">
        <f t="shared" si="3"/>
        <v>58</v>
      </c>
      <c r="G22" s="12" t="s">
        <v>39</v>
      </c>
      <c r="H22" s="39">
        <v>185</v>
      </c>
      <c r="I22" s="10">
        <v>210</v>
      </c>
      <c r="J22" s="8">
        <f t="shared" si="1"/>
        <v>395</v>
      </c>
      <c r="K22" s="2"/>
      <c r="L22" s="2" t="s">
        <v>84</v>
      </c>
      <c r="M22" s="7">
        <f>AVERAGE(C45:C48)</f>
        <v>185</v>
      </c>
      <c r="N22" s="7">
        <f>AVERAGE(D45:D48)</f>
        <v>210</v>
      </c>
      <c r="O22" s="2"/>
      <c r="P22" s="2"/>
      <c r="Q22" s="2"/>
    </row>
    <row r="23" spans="1:17" ht="15.75" customHeight="1" x14ac:dyDescent="0.25">
      <c r="A23" s="8">
        <f t="shared" si="2"/>
        <v>11</v>
      </c>
      <c r="B23" s="9" t="s">
        <v>40</v>
      </c>
      <c r="C23" s="39">
        <v>185</v>
      </c>
      <c r="D23" s="10">
        <v>210</v>
      </c>
      <c r="E23" s="11">
        <f t="shared" si="0"/>
        <v>395</v>
      </c>
      <c r="F23" s="8">
        <f t="shared" si="3"/>
        <v>59</v>
      </c>
      <c r="G23" s="12" t="s">
        <v>41</v>
      </c>
      <c r="H23" s="39">
        <v>185</v>
      </c>
      <c r="I23" s="10">
        <v>210</v>
      </c>
      <c r="J23" s="8">
        <f t="shared" si="1"/>
        <v>395</v>
      </c>
      <c r="K23" s="2"/>
      <c r="L23" s="2" t="s">
        <v>92</v>
      </c>
      <c r="M23" s="7">
        <f>AVERAGE(C49:C52)</f>
        <v>185</v>
      </c>
      <c r="N23" s="7">
        <f>AVERAGE(D49:D52)</f>
        <v>210</v>
      </c>
      <c r="O23" s="2"/>
      <c r="P23" s="2"/>
      <c r="Q23" s="2"/>
    </row>
    <row r="24" spans="1:17" ht="15.75" customHeight="1" x14ac:dyDescent="0.25">
      <c r="A24" s="8">
        <f t="shared" si="2"/>
        <v>12</v>
      </c>
      <c r="B24" s="9" t="s">
        <v>42</v>
      </c>
      <c r="C24" s="39">
        <v>185</v>
      </c>
      <c r="D24" s="10">
        <v>210</v>
      </c>
      <c r="E24" s="11">
        <f t="shared" si="0"/>
        <v>395</v>
      </c>
      <c r="F24" s="8">
        <f t="shared" si="3"/>
        <v>60</v>
      </c>
      <c r="G24" s="12" t="s">
        <v>43</v>
      </c>
      <c r="H24" s="39">
        <v>185</v>
      </c>
      <c r="I24" s="10">
        <v>210</v>
      </c>
      <c r="J24" s="8">
        <f t="shared" si="1"/>
        <v>395</v>
      </c>
      <c r="K24" s="2"/>
      <c r="L24" s="13" t="s">
        <v>100</v>
      </c>
      <c r="M24" s="7">
        <f>AVERAGE(C53:C56)</f>
        <v>185</v>
      </c>
      <c r="N24" s="7">
        <f>AVERAGE(D53:D56)</f>
        <v>210</v>
      </c>
      <c r="O24" s="2"/>
      <c r="P24" s="2"/>
      <c r="Q24" s="2"/>
    </row>
    <row r="25" spans="1:17" ht="15.75" customHeight="1" x14ac:dyDescent="0.25">
      <c r="A25" s="8">
        <f t="shared" si="2"/>
        <v>13</v>
      </c>
      <c r="B25" s="9" t="s">
        <v>44</v>
      </c>
      <c r="C25" s="39">
        <v>185</v>
      </c>
      <c r="D25" s="10">
        <v>210</v>
      </c>
      <c r="E25" s="11">
        <f t="shared" si="0"/>
        <v>395</v>
      </c>
      <c r="F25" s="8">
        <f t="shared" si="3"/>
        <v>61</v>
      </c>
      <c r="G25" s="12" t="s">
        <v>45</v>
      </c>
      <c r="H25" s="39">
        <v>185</v>
      </c>
      <c r="I25" s="10">
        <v>210</v>
      </c>
      <c r="J25" s="8">
        <f t="shared" si="1"/>
        <v>395</v>
      </c>
      <c r="K25" s="2"/>
      <c r="L25" s="16" t="s">
        <v>108</v>
      </c>
      <c r="M25" s="7">
        <f>AVERAGE(C57:C60)</f>
        <v>185</v>
      </c>
      <c r="N25" s="7">
        <f>AVERAGE(D57:D60)</f>
        <v>210</v>
      </c>
      <c r="O25" s="2"/>
      <c r="P25" s="2"/>
      <c r="Q25" s="2"/>
    </row>
    <row r="26" spans="1:17" ht="15.75" customHeight="1" x14ac:dyDescent="0.25">
      <c r="A26" s="8">
        <f t="shared" si="2"/>
        <v>14</v>
      </c>
      <c r="B26" s="9" t="s">
        <v>46</v>
      </c>
      <c r="C26" s="39">
        <v>185</v>
      </c>
      <c r="D26" s="10">
        <v>210</v>
      </c>
      <c r="E26" s="11">
        <f t="shared" si="0"/>
        <v>395</v>
      </c>
      <c r="F26" s="8">
        <f t="shared" si="3"/>
        <v>62</v>
      </c>
      <c r="G26" s="12" t="s">
        <v>47</v>
      </c>
      <c r="H26" s="39">
        <v>185</v>
      </c>
      <c r="I26" s="10">
        <v>210</v>
      </c>
      <c r="J26" s="8">
        <f t="shared" si="1"/>
        <v>395</v>
      </c>
      <c r="K26" s="2"/>
      <c r="L26" s="16" t="s">
        <v>21</v>
      </c>
      <c r="M26" s="7">
        <f>AVERAGE(H13:H16)</f>
        <v>185</v>
      </c>
      <c r="N26" s="7">
        <f>AVERAGE(I13:I16)</f>
        <v>210</v>
      </c>
      <c r="O26" s="2"/>
      <c r="P26" s="2"/>
      <c r="Q26" s="2"/>
    </row>
    <row r="27" spans="1:17" ht="15.75" customHeight="1" x14ac:dyDescent="0.25">
      <c r="A27" s="8">
        <f t="shared" si="2"/>
        <v>15</v>
      </c>
      <c r="B27" s="9" t="s">
        <v>48</v>
      </c>
      <c r="C27" s="39">
        <v>185</v>
      </c>
      <c r="D27" s="10">
        <v>210</v>
      </c>
      <c r="E27" s="11">
        <f t="shared" si="0"/>
        <v>395</v>
      </c>
      <c r="F27" s="8">
        <f t="shared" si="3"/>
        <v>63</v>
      </c>
      <c r="G27" s="12" t="s">
        <v>49</v>
      </c>
      <c r="H27" s="39">
        <v>185</v>
      </c>
      <c r="I27" s="10">
        <v>210</v>
      </c>
      <c r="J27" s="8">
        <f t="shared" si="1"/>
        <v>395</v>
      </c>
      <c r="K27" s="2"/>
      <c r="L27" s="24" t="s">
        <v>29</v>
      </c>
      <c r="M27" s="7">
        <f>AVERAGE(H17:H20)</f>
        <v>185</v>
      </c>
      <c r="N27" s="7">
        <f>AVERAGE(I17:I20)</f>
        <v>210</v>
      </c>
      <c r="O27" s="2"/>
      <c r="P27" s="2"/>
      <c r="Q27" s="2"/>
    </row>
    <row r="28" spans="1:17" ht="15.75" customHeight="1" x14ac:dyDescent="0.25">
      <c r="A28" s="8">
        <f t="shared" si="2"/>
        <v>16</v>
      </c>
      <c r="B28" s="9" t="s">
        <v>50</v>
      </c>
      <c r="C28" s="39">
        <v>185</v>
      </c>
      <c r="D28" s="10">
        <v>210</v>
      </c>
      <c r="E28" s="11">
        <f t="shared" si="0"/>
        <v>395</v>
      </c>
      <c r="F28" s="8">
        <f t="shared" si="3"/>
        <v>64</v>
      </c>
      <c r="G28" s="12" t="s">
        <v>51</v>
      </c>
      <c r="H28" s="39">
        <v>185</v>
      </c>
      <c r="I28" s="10">
        <v>210</v>
      </c>
      <c r="J28" s="8">
        <f t="shared" si="1"/>
        <v>395</v>
      </c>
      <c r="K28" s="2"/>
      <c r="L28" s="2" t="s">
        <v>37</v>
      </c>
      <c r="M28" s="7">
        <f>AVERAGE(H21:H24)</f>
        <v>185</v>
      </c>
      <c r="N28" s="7">
        <f>AVERAGE(I21:I24)</f>
        <v>210</v>
      </c>
      <c r="O28" s="2"/>
      <c r="P28" s="2"/>
      <c r="Q28" s="2"/>
    </row>
    <row r="29" spans="1:17" ht="15.75" customHeight="1" x14ac:dyDescent="0.25">
      <c r="A29" s="8">
        <f t="shared" si="2"/>
        <v>17</v>
      </c>
      <c r="B29" s="9" t="s">
        <v>52</v>
      </c>
      <c r="C29" s="39">
        <v>185</v>
      </c>
      <c r="D29" s="10">
        <v>210</v>
      </c>
      <c r="E29" s="11">
        <f t="shared" si="0"/>
        <v>395</v>
      </c>
      <c r="F29" s="8">
        <f t="shared" si="3"/>
        <v>65</v>
      </c>
      <c r="G29" s="12" t="s">
        <v>53</v>
      </c>
      <c r="H29" s="39">
        <v>185</v>
      </c>
      <c r="I29" s="10">
        <v>210</v>
      </c>
      <c r="J29" s="8">
        <f t="shared" si="1"/>
        <v>395</v>
      </c>
      <c r="K29" s="2"/>
      <c r="L29" s="2" t="s">
        <v>45</v>
      </c>
      <c r="M29" s="7">
        <f>AVERAGE(H25:H28)</f>
        <v>185</v>
      </c>
      <c r="N29" s="7">
        <f>AVERAGE(I25:I28)</f>
        <v>210</v>
      </c>
      <c r="O29" s="2"/>
      <c r="P29" s="2"/>
      <c r="Q29" s="2"/>
    </row>
    <row r="30" spans="1:17" ht="15.75" customHeight="1" x14ac:dyDescent="0.25">
      <c r="A30" s="8">
        <f t="shared" si="2"/>
        <v>18</v>
      </c>
      <c r="B30" s="9" t="s">
        <v>54</v>
      </c>
      <c r="C30" s="39">
        <v>185</v>
      </c>
      <c r="D30" s="10">
        <v>210</v>
      </c>
      <c r="E30" s="11">
        <f t="shared" si="0"/>
        <v>395</v>
      </c>
      <c r="F30" s="8">
        <f t="shared" si="3"/>
        <v>66</v>
      </c>
      <c r="G30" s="12" t="s">
        <v>55</v>
      </c>
      <c r="H30" s="39">
        <v>185</v>
      </c>
      <c r="I30" s="10">
        <v>210</v>
      </c>
      <c r="J30" s="8">
        <f t="shared" si="1"/>
        <v>395</v>
      </c>
      <c r="K30" s="2"/>
      <c r="L30" s="2" t="s">
        <v>53</v>
      </c>
      <c r="M30" s="7">
        <f>AVERAGE(H29:H32)</f>
        <v>185</v>
      </c>
      <c r="N30" s="7">
        <f>AVERAGE(I29:I32)</f>
        <v>210</v>
      </c>
      <c r="O30" s="2"/>
      <c r="P30" s="2"/>
      <c r="Q30" s="2"/>
    </row>
    <row r="31" spans="1:17" ht="15.75" customHeight="1" x14ac:dyDescent="0.25">
      <c r="A31" s="8">
        <f t="shared" si="2"/>
        <v>19</v>
      </c>
      <c r="B31" s="9" t="s">
        <v>56</v>
      </c>
      <c r="C31" s="39">
        <v>185</v>
      </c>
      <c r="D31" s="10">
        <v>210</v>
      </c>
      <c r="E31" s="11">
        <f t="shared" si="0"/>
        <v>395</v>
      </c>
      <c r="F31" s="8">
        <f t="shared" si="3"/>
        <v>67</v>
      </c>
      <c r="G31" s="12" t="s">
        <v>57</v>
      </c>
      <c r="H31" s="39">
        <v>185</v>
      </c>
      <c r="I31" s="10">
        <v>210</v>
      </c>
      <c r="J31" s="8">
        <f t="shared" si="1"/>
        <v>395</v>
      </c>
      <c r="K31" s="2"/>
      <c r="L31" s="2" t="s">
        <v>61</v>
      </c>
      <c r="M31" s="7">
        <f>AVERAGE(H33:H36)</f>
        <v>185</v>
      </c>
      <c r="N31" s="7">
        <f>AVERAGE(I33:I36)</f>
        <v>210</v>
      </c>
      <c r="O31" s="2"/>
      <c r="P31" s="2"/>
      <c r="Q31" s="2"/>
    </row>
    <row r="32" spans="1:17" ht="15.75" customHeight="1" x14ac:dyDescent="0.25">
      <c r="A32" s="8">
        <f t="shared" si="2"/>
        <v>20</v>
      </c>
      <c r="B32" s="9" t="s">
        <v>58</v>
      </c>
      <c r="C32" s="39">
        <v>185</v>
      </c>
      <c r="D32" s="10">
        <v>210</v>
      </c>
      <c r="E32" s="11">
        <f t="shared" si="0"/>
        <v>395</v>
      </c>
      <c r="F32" s="8">
        <f t="shared" si="3"/>
        <v>68</v>
      </c>
      <c r="G32" s="12" t="s">
        <v>59</v>
      </c>
      <c r="H32" s="39">
        <v>185</v>
      </c>
      <c r="I32" s="10">
        <v>210</v>
      </c>
      <c r="J32" s="8">
        <f t="shared" si="1"/>
        <v>395</v>
      </c>
      <c r="K32" s="2"/>
      <c r="L32" s="2" t="s">
        <v>69</v>
      </c>
      <c r="M32" s="7">
        <f>AVERAGE(H37:H40)</f>
        <v>185</v>
      </c>
      <c r="N32" s="7">
        <f>AVERAGE(I37:I40)</f>
        <v>210</v>
      </c>
      <c r="O32" s="2"/>
      <c r="P32" s="2"/>
      <c r="Q32" s="2"/>
    </row>
    <row r="33" spans="1:17" ht="15.75" customHeight="1" x14ac:dyDescent="0.25">
      <c r="A33" s="8">
        <f t="shared" si="2"/>
        <v>21</v>
      </c>
      <c r="B33" s="9" t="s">
        <v>60</v>
      </c>
      <c r="C33" s="39">
        <v>185</v>
      </c>
      <c r="D33" s="10">
        <v>210</v>
      </c>
      <c r="E33" s="11">
        <f t="shared" si="0"/>
        <v>395</v>
      </c>
      <c r="F33" s="8">
        <f t="shared" si="3"/>
        <v>69</v>
      </c>
      <c r="G33" s="12" t="s">
        <v>61</v>
      </c>
      <c r="H33" s="39">
        <v>185</v>
      </c>
      <c r="I33" s="10">
        <v>210</v>
      </c>
      <c r="J33" s="8">
        <f t="shared" si="1"/>
        <v>395</v>
      </c>
      <c r="K33" s="2"/>
      <c r="L33" s="2" t="s">
        <v>77</v>
      </c>
      <c r="M33" s="7">
        <f>AVERAGE(H41:H44)</f>
        <v>185</v>
      </c>
      <c r="N33" s="7">
        <f>AVERAGE(I41:I44)</f>
        <v>210</v>
      </c>
      <c r="O33" s="2"/>
      <c r="P33" s="2"/>
      <c r="Q33" s="2"/>
    </row>
    <row r="34" spans="1:17" ht="15.75" customHeight="1" x14ac:dyDescent="0.25">
      <c r="A34" s="8">
        <f t="shared" si="2"/>
        <v>22</v>
      </c>
      <c r="B34" s="9" t="s">
        <v>62</v>
      </c>
      <c r="C34" s="39">
        <v>185</v>
      </c>
      <c r="D34" s="10">
        <v>210</v>
      </c>
      <c r="E34" s="11">
        <f t="shared" si="0"/>
        <v>395</v>
      </c>
      <c r="F34" s="8">
        <f t="shared" si="3"/>
        <v>70</v>
      </c>
      <c r="G34" s="12" t="s">
        <v>63</v>
      </c>
      <c r="H34" s="39">
        <v>185</v>
      </c>
      <c r="I34" s="10">
        <v>210</v>
      </c>
      <c r="J34" s="8">
        <f t="shared" si="1"/>
        <v>395</v>
      </c>
      <c r="K34" s="2"/>
      <c r="L34" s="2" t="s">
        <v>85</v>
      </c>
      <c r="M34" s="7">
        <f>AVERAGE(H45:H48)</f>
        <v>185</v>
      </c>
      <c r="N34" s="7">
        <f>AVERAGE(I45:I48)</f>
        <v>210</v>
      </c>
      <c r="O34" s="2"/>
      <c r="P34" s="2"/>
      <c r="Q34" s="2"/>
    </row>
    <row r="35" spans="1:17" ht="15.75" customHeight="1" x14ac:dyDescent="0.25">
      <c r="A35" s="8">
        <f t="shared" si="2"/>
        <v>23</v>
      </c>
      <c r="B35" s="9" t="s">
        <v>64</v>
      </c>
      <c r="C35" s="39">
        <v>185</v>
      </c>
      <c r="D35" s="10">
        <v>210</v>
      </c>
      <c r="E35" s="11">
        <f t="shared" si="0"/>
        <v>395</v>
      </c>
      <c r="F35" s="8">
        <f t="shared" si="3"/>
        <v>71</v>
      </c>
      <c r="G35" s="12" t="s">
        <v>65</v>
      </c>
      <c r="H35" s="39">
        <v>185</v>
      </c>
      <c r="I35" s="10">
        <v>210</v>
      </c>
      <c r="J35" s="8">
        <f t="shared" si="1"/>
        <v>395</v>
      </c>
      <c r="K35" s="2"/>
      <c r="L35" s="2" t="s">
        <v>93</v>
      </c>
      <c r="M35" s="7">
        <f>AVERAGE(H49:H52)</f>
        <v>185</v>
      </c>
      <c r="N35" s="7">
        <f>AVERAGE(I49:I52)</f>
        <v>210</v>
      </c>
      <c r="O35" s="2"/>
      <c r="P35" s="2"/>
      <c r="Q35" s="2"/>
    </row>
    <row r="36" spans="1:17" ht="15.75" customHeight="1" x14ac:dyDescent="0.25">
      <c r="A36" s="8">
        <f t="shared" si="2"/>
        <v>24</v>
      </c>
      <c r="B36" s="9" t="s">
        <v>66</v>
      </c>
      <c r="C36" s="39">
        <v>185</v>
      </c>
      <c r="D36" s="10">
        <v>210</v>
      </c>
      <c r="E36" s="11">
        <f t="shared" si="0"/>
        <v>395</v>
      </c>
      <c r="F36" s="8">
        <f t="shared" si="3"/>
        <v>72</v>
      </c>
      <c r="G36" s="12" t="s">
        <v>67</v>
      </c>
      <c r="H36" s="39">
        <v>185</v>
      </c>
      <c r="I36" s="10">
        <v>210</v>
      </c>
      <c r="J36" s="8">
        <f t="shared" si="1"/>
        <v>395</v>
      </c>
      <c r="K36" s="2"/>
      <c r="L36" s="107" t="s">
        <v>101</v>
      </c>
      <c r="M36" s="7">
        <f>AVERAGE(H53:H56)</f>
        <v>185</v>
      </c>
      <c r="N36" s="7">
        <f>AVERAGE(I53:I56)</f>
        <v>210</v>
      </c>
      <c r="O36" s="2"/>
      <c r="P36" s="2"/>
      <c r="Q36" s="2"/>
    </row>
    <row r="37" spans="1:17" ht="15.75" customHeight="1" x14ac:dyDescent="0.25">
      <c r="A37" s="8">
        <v>25</v>
      </c>
      <c r="B37" s="9" t="s">
        <v>68</v>
      </c>
      <c r="C37" s="39">
        <v>185</v>
      </c>
      <c r="D37" s="10">
        <v>210</v>
      </c>
      <c r="E37" s="11">
        <f t="shared" si="0"/>
        <v>395</v>
      </c>
      <c r="F37" s="8">
        <v>73</v>
      </c>
      <c r="G37" s="12" t="s">
        <v>69</v>
      </c>
      <c r="H37" s="39">
        <v>185</v>
      </c>
      <c r="I37" s="10">
        <v>210</v>
      </c>
      <c r="J37" s="8">
        <f t="shared" si="1"/>
        <v>395</v>
      </c>
      <c r="K37" s="2"/>
      <c r="L37" s="107" t="s">
        <v>109</v>
      </c>
      <c r="M37" s="7">
        <f>AVERAGE(H57:H60)</f>
        <v>185</v>
      </c>
      <c r="N37" s="7">
        <f>AVERAGE(I57:I60)</f>
        <v>210</v>
      </c>
      <c r="O37" s="2"/>
      <c r="P37" s="2"/>
      <c r="Q37" s="2"/>
    </row>
    <row r="38" spans="1:17" ht="15.75" customHeight="1" x14ac:dyDescent="0.25">
      <c r="A38" s="8">
        <f t="shared" ref="A38:A60" si="4">A37+1</f>
        <v>26</v>
      </c>
      <c r="B38" s="9" t="s">
        <v>70</v>
      </c>
      <c r="C38" s="39">
        <v>185</v>
      </c>
      <c r="D38" s="10">
        <v>210</v>
      </c>
      <c r="E38" s="8">
        <f t="shared" si="0"/>
        <v>395</v>
      </c>
      <c r="F38" s="8">
        <f t="shared" ref="F38:F60" si="5">F37+1</f>
        <v>74</v>
      </c>
      <c r="G38" s="12" t="s">
        <v>71</v>
      </c>
      <c r="H38" s="39">
        <v>185</v>
      </c>
      <c r="I38" s="10">
        <v>210</v>
      </c>
      <c r="J38" s="8">
        <f t="shared" si="1"/>
        <v>395</v>
      </c>
      <c r="K38" s="2"/>
      <c r="L38" s="107" t="s">
        <v>294</v>
      </c>
      <c r="M38" s="107">
        <f>AVERAGE(M14:M37)</f>
        <v>185</v>
      </c>
      <c r="N38" s="107">
        <f>AVERAGE(N14:N37)</f>
        <v>210</v>
      </c>
      <c r="O38" s="2"/>
      <c r="P38" s="2"/>
      <c r="Q38" s="2"/>
    </row>
    <row r="39" spans="1:17" ht="15.75" customHeight="1" x14ac:dyDescent="0.25">
      <c r="A39" s="8">
        <f t="shared" si="4"/>
        <v>27</v>
      </c>
      <c r="B39" s="9" t="s">
        <v>72</v>
      </c>
      <c r="C39" s="39">
        <v>185</v>
      </c>
      <c r="D39" s="10">
        <v>210</v>
      </c>
      <c r="E39" s="8">
        <f t="shared" si="0"/>
        <v>395</v>
      </c>
      <c r="F39" s="8">
        <f t="shared" si="5"/>
        <v>75</v>
      </c>
      <c r="G39" s="12" t="s">
        <v>73</v>
      </c>
      <c r="H39" s="39">
        <v>185</v>
      </c>
      <c r="I39" s="10">
        <v>210</v>
      </c>
      <c r="J39" s="8">
        <f t="shared" si="1"/>
        <v>395</v>
      </c>
      <c r="K39" s="2"/>
      <c r="L39" s="2"/>
      <c r="M39" s="2"/>
      <c r="N39" s="2"/>
      <c r="O39" s="2"/>
      <c r="P39" s="2"/>
      <c r="Q39" s="2"/>
    </row>
    <row r="40" spans="1:17" ht="15.75" customHeight="1" x14ac:dyDescent="0.25">
      <c r="A40" s="8">
        <f t="shared" si="4"/>
        <v>28</v>
      </c>
      <c r="B40" s="9" t="s">
        <v>74</v>
      </c>
      <c r="C40" s="39">
        <v>185</v>
      </c>
      <c r="D40" s="10">
        <v>210</v>
      </c>
      <c r="E40" s="8">
        <f t="shared" si="0"/>
        <v>395</v>
      </c>
      <c r="F40" s="8">
        <f t="shared" si="5"/>
        <v>76</v>
      </c>
      <c r="G40" s="12" t="s">
        <v>75</v>
      </c>
      <c r="H40" s="39">
        <v>185</v>
      </c>
      <c r="I40" s="10">
        <v>210</v>
      </c>
      <c r="J40" s="8">
        <f t="shared" si="1"/>
        <v>395</v>
      </c>
      <c r="K40" s="2"/>
      <c r="L40" s="2"/>
      <c r="M40" s="2"/>
      <c r="N40" s="2"/>
      <c r="O40" s="2"/>
      <c r="P40" s="2"/>
      <c r="Q40" s="2"/>
    </row>
    <row r="41" spans="1:17" ht="15.75" customHeight="1" x14ac:dyDescent="0.25">
      <c r="A41" s="8">
        <f t="shared" si="4"/>
        <v>29</v>
      </c>
      <c r="B41" s="9" t="s">
        <v>76</v>
      </c>
      <c r="C41" s="39">
        <v>185</v>
      </c>
      <c r="D41" s="10">
        <v>210</v>
      </c>
      <c r="E41" s="8">
        <f t="shared" si="0"/>
        <v>395</v>
      </c>
      <c r="F41" s="8">
        <f t="shared" si="5"/>
        <v>77</v>
      </c>
      <c r="G41" s="12" t="s">
        <v>77</v>
      </c>
      <c r="H41" s="39">
        <v>185</v>
      </c>
      <c r="I41" s="10">
        <v>210</v>
      </c>
      <c r="J41" s="8">
        <f t="shared" si="1"/>
        <v>395</v>
      </c>
      <c r="K41" s="2"/>
      <c r="L41" s="2"/>
      <c r="M41" s="2"/>
      <c r="N41" s="2"/>
      <c r="O41" s="2"/>
      <c r="P41" s="2"/>
      <c r="Q41" s="2"/>
    </row>
    <row r="42" spans="1:17" ht="15.75" customHeight="1" x14ac:dyDescent="0.25">
      <c r="A42" s="8">
        <f t="shared" si="4"/>
        <v>30</v>
      </c>
      <c r="B42" s="9" t="s">
        <v>78</v>
      </c>
      <c r="C42" s="39">
        <v>185</v>
      </c>
      <c r="D42" s="10">
        <v>210</v>
      </c>
      <c r="E42" s="8">
        <f t="shared" si="0"/>
        <v>395</v>
      </c>
      <c r="F42" s="8">
        <f t="shared" si="5"/>
        <v>78</v>
      </c>
      <c r="G42" s="12" t="s">
        <v>79</v>
      </c>
      <c r="H42" s="39">
        <v>185</v>
      </c>
      <c r="I42" s="10">
        <v>210</v>
      </c>
      <c r="J42" s="8">
        <f t="shared" si="1"/>
        <v>395</v>
      </c>
      <c r="K42" s="2"/>
      <c r="L42" s="2"/>
      <c r="M42" s="2"/>
      <c r="N42" s="2"/>
      <c r="O42" s="2"/>
      <c r="P42" s="2"/>
      <c r="Q42" s="2"/>
    </row>
    <row r="43" spans="1:17" ht="15.75" customHeight="1" x14ac:dyDescent="0.25">
      <c r="A43" s="8">
        <f t="shared" si="4"/>
        <v>31</v>
      </c>
      <c r="B43" s="9" t="s">
        <v>80</v>
      </c>
      <c r="C43" s="39">
        <v>185</v>
      </c>
      <c r="D43" s="10">
        <v>210</v>
      </c>
      <c r="E43" s="8">
        <f t="shared" si="0"/>
        <v>395</v>
      </c>
      <c r="F43" s="8">
        <f t="shared" si="5"/>
        <v>79</v>
      </c>
      <c r="G43" s="12" t="s">
        <v>81</v>
      </c>
      <c r="H43" s="39">
        <v>185</v>
      </c>
      <c r="I43" s="10">
        <v>210</v>
      </c>
      <c r="J43" s="8">
        <f t="shared" si="1"/>
        <v>395</v>
      </c>
      <c r="K43" s="2"/>
      <c r="L43" s="2"/>
      <c r="M43" s="2"/>
      <c r="N43" s="2"/>
      <c r="O43" s="2"/>
      <c r="P43" s="2"/>
      <c r="Q43" s="2"/>
    </row>
    <row r="44" spans="1:17" ht="15.75" customHeight="1" x14ac:dyDescent="0.25">
      <c r="A44" s="8">
        <f t="shared" si="4"/>
        <v>32</v>
      </c>
      <c r="B44" s="9" t="s">
        <v>82</v>
      </c>
      <c r="C44" s="39">
        <v>185</v>
      </c>
      <c r="D44" s="10">
        <v>210</v>
      </c>
      <c r="E44" s="8">
        <f t="shared" si="0"/>
        <v>395</v>
      </c>
      <c r="F44" s="8">
        <f t="shared" si="5"/>
        <v>80</v>
      </c>
      <c r="G44" s="12" t="s">
        <v>83</v>
      </c>
      <c r="H44" s="39">
        <v>185</v>
      </c>
      <c r="I44" s="10">
        <v>210</v>
      </c>
      <c r="J44" s="8">
        <f t="shared" si="1"/>
        <v>395</v>
      </c>
      <c r="K44" s="2"/>
      <c r="L44" s="2"/>
      <c r="M44" s="2"/>
      <c r="N44" s="2"/>
      <c r="O44" s="2"/>
      <c r="P44" s="2"/>
      <c r="Q44" s="2"/>
    </row>
    <row r="45" spans="1:17" ht="15.75" customHeight="1" x14ac:dyDescent="0.25">
      <c r="A45" s="8">
        <f t="shared" si="4"/>
        <v>33</v>
      </c>
      <c r="B45" s="9" t="s">
        <v>84</v>
      </c>
      <c r="C45" s="39">
        <v>185</v>
      </c>
      <c r="D45" s="10">
        <v>210</v>
      </c>
      <c r="E45" s="8">
        <f t="shared" si="0"/>
        <v>395</v>
      </c>
      <c r="F45" s="8">
        <f t="shared" si="5"/>
        <v>81</v>
      </c>
      <c r="G45" s="12" t="s">
        <v>85</v>
      </c>
      <c r="H45" s="39">
        <v>185</v>
      </c>
      <c r="I45" s="10">
        <v>210</v>
      </c>
      <c r="J45" s="8">
        <f t="shared" si="1"/>
        <v>395</v>
      </c>
      <c r="K45" s="2"/>
      <c r="L45" s="2"/>
      <c r="M45" s="2"/>
      <c r="N45" s="2"/>
      <c r="O45" s="2"/>
      <c r="P45" s="2"/>
      <c r="Q45" s="2"/>
    </row>
    <row r="46" spans="1:17" ht="15.75" customHeight="1" x14ac:dyDescent="0.25">
      <c r="A46" s="8">
        <f t="shared" si="4"/>
        <v>34</v>
      </c>
      <c r="B46" s="9" t="s">
        <v>86</v>
      </c>
      <c r="C46" s="39">
        <v>185</v>
      </c>
      <c r="D46" s="10">
        <v>210</v>
      </c>
      <c r="E46" s="8">
        <f t="shared" si="0"/>
        <v>395</v>
      </c>
      <c r="F46" s="8">
        <f t="shared" si="5"/>
        <v>82</v>
      </c>
      <c r="G46" s="12" t="s">
        <v>87</v>
      </c>
      <c r="H46" s="39">
        <v>185</v>
      </c>
      <c r="I46" s="10">
        <v>210</v>
      </c>
      <c r="J46" s="8">
        <f t="shared" si="1"/>
        <v>395</v>
      </c>
      <c r="K46" s="2"/>
      <c r="L46" s="2"/>
      <c r="M46" s="2"/>
      <c r="N46" s="2"/>
      <c r="O46" s="2"/>
      <c r="P46" s="2"/>
      <c r="Q46" s="2"/>
    </row>
    <row r="47" spans="1:17" ht="15.75" customHeight="1" x14ac:dyDescent="0.25">
      <c r="A47" s="8">
        <f t="shared" si="4"/>
        <v>35</v>
      </c>
      <c r="B47" s="9" t="s">
        <v>88</v>
      </c>
      <c r="C47" s="39">
        <v>185</v>
      </c>
      <c r="D47" s="10">
        <v>210</v>
      </c>
      <c r="E47" s="8">
        <f t="shared" si="0"/>
        <v>395</v>
      </c>
      <c r="F47" s="8">
        <f t="shared" si="5"/>
        <v>83</v>
      </c>
      <c r="G47" s="12" t="s">
        <v>89</v>
      </c>
      <c r="H47" s="39">
        <v>185</v>
      </c>
      <c r="I47" s="10">
        <v>210</v>
      </c>
      <c r="J47" s="8">
        <f t="shared" si="1"/>
        <v>395</v>
      </c>
      <c r="K47" s="2"/>
      <c r="L47" s="2"/>
      <c r="M47" s="2"/>
      <c r="N47" s="2"/>
      <c r="O47" s="2"/>
      <c r="P47" s="2"/>
      <c r="Q47" s="2"/>
    </row>
    <row r="48" spans="1:17" ht="15.75" customHeight="1" x14ac:dyDescent="0.25">
      <c r="A48" s="8">
        <f t="shared" si="4"/>
        <v>36</v>
      </c>
      <c r="B48" s="9" t="s">
        <v>90</v>
      </c>
      <c r="C48" s="39">
        <v>185</v>
      </c>
      <c r="D48" s="10">
        <v>210</v>
      </c>
      <c r="E48" s="8">
        <f t="shared" si="0"/>
        <v>395</v>
      </c>
      <c r="F48" s="8">
        <f t="shared" si="5"/>
        <v>84</v>
      </c>
      <c r="G48" s="12" t="s">
        <v>91</v>
      </c>
      <c r="H48" s="39">
        <v>185</v>
      </c>
      <c r="I48" s="10">
        <v>210</v>
      </c>
      <c r="J48" s="8">
        <f t="shared" si="1"/>
        <v>395</v>
      </c>
      <c r="K48" s="2"/>
      <c r="L48" s="2"/>
      <c r="M48" s="2"/>
      <c r="N48" s="2"/>
      <c r="O48" s="2"/>
      <c r="P48" s="2"/>
      <c r="Q48" s="2"/>
    </row>
    <row r="49" spans="1:17" ht="15.75" customHeight="1" x14ac:dyDescent="0.25">
      <c r="A49" s="8">
        <f t="shared" si="4"/>
        <v>37</v>
      </c>
      <c r="B49" s="9" t="s">
        <v>92</v>
      </c>
      <c r="C49" s="39">
        <v>185</v>
      </c>
      <c r="D49" s="10">
        <v>210</v>
      </c>
      <c r="E49" s="8">
        <f t="shared" si="0"/>
        <v>395</v>
      </c>
      <c r="F49" s="8">
        <f t="shared" si="5"/>
        <v>85</v>
      </c>
      <c r="G49" s="12" t="s">
        <v>93</v>
      </c>
      <c r="H49" s="39">
        <v>185</v>
      </c>
      <c r="I49" s="10">
        <v>210</v>
      </c>
      <c r="J49" s="8">
        <f t="shared" si="1"/>
        <v>395</v>
      </c>
      <c r="K49" s="2"/>
      <c r="L49" s="2"/>
      <c r="M49" s="2"/>
      <c r="N49" s="2"/>
      <c r="O49" s="2"/>
      <c r="P49" s="2"/>
      <c r="Q49" s="2"/>
    </row>
    <row r="50" spans="1:17" ht="15.75" customHeight="1" x14ac:dyDescent="0.25">
      <c r="A50" s="8">
        <f t="shared" si="4"/>
        <v>38</v>
      </c>
      <c r="B50" s="12" t="s">
        <v>94</v>
      </c>
      <c r="C50" s="39">
        <v>185</v>
      </c>
      <c r="D50" s="10">
        <v>210</v>
      </c>
      <c r="E50" s="8">
        <f t="shared" si="0"/>
        <v>395</v>
      </c>
      <c r="F50" s="8">
        <f t="shared" si="5"/>
        <v>86</v>
      </c>
      <c r="G50" s="12" t="s">
        <v>95</v>
      </c>
      <c r="H50" s="39">
        <v>185</v>
      </c>
      <c r="I50" s="10">
        <v>210</v>
      </c>
      <c r="J50" s="8">
        <f t="shared" si="1"/>
        <v>395</v>
      </c>
      <c r="K50" s="2"/>
      <c r="L50" s="2"/>
      <c r="M50" s="2"/>
      <c r="N50" s="2"/>
      <c r="O50" s="2"/>
      <c r="P50" s="2"/>
      <c r="Q50" s="2"/>
    </row>
    <row r="51" spans="1:17" ht="15.75" customHeight="1" x14ac:dyDescent="0.25">
      <c r="A51" s="8">
        <f t="shared" si="4"/>
        <v>39</v>
      </c>
      <c r="B51" s="12" t="s">
        <v>96</v>
      </c>
      <c r="C51" s="39">
        <v>185</v>
      </c>
      <c r="D51" s="10">
        <v>210</v>
      </c>
      <c r="E51" s="8">
        <f t="shared" si="0"/>
        <v>395</v>
      </c>
      <c r="F51" s="8">
        <f t="shared" si="5"/>
        <v>87</v>
      </c>
      <c r="G51" s="12" t="s">
        <v>97</v>
      </c>
      <c r="H51" s="39">
        <v>185</v>
      </c>
      <c r="I51" s="10">
        <v>210</v>
      </c>
      <c r="J51" s="8">
        <f t="shared" si="1"/>
        <v>395</v>
      </c>
      <c r="K51" s="2"/>
      <c r="L51" s="2"/>
      <c r="M51" s="2"/>
      <c r="N51" s="2"/>
      <c r="O51" s="2"/>
      <c r="P51" s="2"/>
      <c r="Q51" s="2"/>
    </row>
    <row r="52" spans="1:17" ht="15.75" customHeight="1" x14ac:dyDescent="0.25">
      <c r="A52" s="8">
        <f t="shared" si="4"/>
        <v>40</v>
      </c>
      <c r="B52" s="12" t="s">
        <v>98</v>
      </c>
      <c r="C52" s="39">
        <v>185</v>
      </c>
      <c r="D52" s="10">
        <v>210</v>
      </c>
      <c r="E52" s="8">
        <f t="shared" si="0"/>
        <v>395</v>
      </c>
      <c r="F52" s="8">
        <f t="shared" si="5"/>
        <v>88</v>
      </c>
      <c r="G52" s="12" t="s">
        <v>99</v>
      </c>
      <c r="H52" s="39">
        <v>185</v>
      </c>
      <c r="I52" s="10">
        <v>210</v>
      </c>
      <c r="J52" s="8">
        <f t="shared" si="1"/>
        <v>395</v>
      </c>
      <c r="K52" s="2"/>
      <c r="L52" s="2"/>
      <c r="M52" s="2"/>
      <c r="N52" s="2"/>
      <c r="O52" s="2"/>
      <c r="P52" s="2"/>
      <c r="Q52" s="2"/>
    </row>
    <row r="53" spans="1:17" ht="15.75" customHeight="1" x14ac:dyDescent="0.25">
      <c r="A53" s="8">
        <f t="shared" si="4"/>
        <v>41</v>
      </c>
      <c r="B53" s="12" t="s">
        <v>100</v>
      </c>
      <c r="C53" s="39">
        <v>185</v>
      </c>
      <c r="D53" s="10">
        <v>210</v>
      </c>
      <c r="E53" s="8">
        <f t="shared" si="0"/>
        <v>395</v>
      </c>
      <c r="F53" s="8">
        <f t="shared" si="5"/>
        <v>89</v>
      </c>
      <c r="G53" s="12" t="s">
        <v>101</v>
      </c>
      <c r="H53" s="39">
        <v>185</v>
      </c>
      <c r="I53" s="10">
        <v>210</v>
      </c>
      <c r="J53" s="8">
        <f t="shared" si="1"/>
        <v>395</v>
      </c>
      <c r="K53" s="2"/>
      <c r="L53" s="13"/>
      <c r="M53" s="13"/>
      <c r="N53" s="13"/>
      <c r="O53" s="2"/>
      <c r="P53" s="2"/>
      <c r="Q53" s="2"/>
    </row>
    <row r="54" spans="1:17" ht="15.75" customHeight="1" x14ac:dyDescent="0.25">
      <c r="A54" s="8">
        <f t="shared" si="4"/>
        <v>42</v>
      </c>
      <c r="B54" s="12" t="s">
        <v>102</v>
      </c>
      <c r="C54" s="39">
        <v>185</v>
      </c>
      <c r="D54" s="10">
        <v>210</v>
      </c>
      <c r="E54" s="8">
        <f t="shared" si="0"/>
        <v>395</v>
      </c>
      <c r="F54" s="8">
        <f t="shared" si="5"/>
        <v>90</v>
      </c>
      <c r="G54" s="12" t="s">
        <v>103</v>
      </c>
      <c r="H54" s="39">
        <v>185</v>
      </c>
      <c r="I54" s="10">
        <v>210</v>
      </c>
      <c r="J54" s="8">
        <f t="shared" si="1"/>
        <v>395</v>
      </c>
      <c r="K54" s="2"/>
      <c r="L54" s="13"/>
      <c r="M54" s="13"/>
      <c r="N54" s="13"/>
      <c r="O54" s="2"/>
      <c r="P54" s="2"/>
      <c r="Q54" s="2"/>
    </row>
    <row r="55" spans="1:17" ht="15.75" customHeight="1" x14ac:dyDescent="0.25">
      <c r="A55" s="8">
        <f t="shared" si="4"/>
        <v>43</v>
      </c>
      <c r="B55" s="12" t="s">
        <v>104</v>
      </c>
      <c r="C55" s="39">
        <v>185</v>
      </c>
      <c r="D55" s="10">
        <v>210</v>
      </c>
      <c r="E55" s="8">
        <f t="shared" si="0"/>
        <v>395</v>
      </c>
      <c r="F55" s="8">
        <f t="shared" si="5"/>
        <v>91</v>
      </c>
      <c r="G55" s="12" t="s">
        <v>105</v>
      </c>
      <c r="H55" s="39">
        <v>185</v>
      </c>
      <c r="I55" s="10">
        <v>210</v>
      </c>
      <c r="J55" s="8">
        <f t="shared" si="1"/>
        <v>395</v>
      </c>
      <c r="K55" s="2"/>
      <c r="L55" s="13"/>
      <c r="M55" s="13"/>
      <c r="N55" s="13"/>
      <c r="O55" s="2"/>
      <c r="P55" s="2"/>
      <c r="Q55" s="2"/>
    </row>
    <row r="56" spans="1:17" ht="15.75" customHeight="1" x14ac:dyDescent="0.25">
      <c r="A56" s="8">
        <f t="shared" si="4"/>
        <v>44</v>
      </c>
      <c r="B56" s="12" t="s">
        <v>106</v>
      </c>
      <c r="C56" s="39">
        <v>185</v>
      </c>
      <c r="D56" s="10">
        <v>210</v>
      </c>
      <c r="E56" s="8">
        <f t="shared" si="0"/>
        <v>395</v>
      </c>
      <c r="F56" s="8">
        <f t="shared" si="5"/>
        <v>92</v>
      </c>
      <c r="G56" s="12" t="s">
        <v>107</v>
      </c>
      <c r="H56" s="39">
        <v>185</v>
      </c>
      <c r="I56" s="10">
        <v>210</v>
      </c>
      <c r="J56" s="8">
        <f t="shared" si="1"/>
        <v>395</v>
      </c>
      <c r="K56" s="2"/>
      <c r="L56" s="13"/>
      <c r="M56" s="13"/>
      <c r="N56" s="13"/>
      <c r="O56" s="2"/>
      <c r="P56" s="2"/>
      <c r="Q56" s="2"/>
    </row>
    <row r="57" spans="1:17" ht="15.75" customHeight="1" x14ac:dyDescent="0.25">
      <c r="A57" s="8">
        <f t="shared" si="4"/>
        <v>45</v>
      </c>
      <c r="B57" s="12" t="s">
        <v>108</v>
      </c>
      <c r="C57" s="39">
        <v>185</v>
      </c>
      <c r="D57" s="10">
        <v>210</v>
      </c>
      <c r="E57" s="8">
        <f t="shared" si="0"/>
        <v>395</v>
      </c>
      <c r="F57" s="8">
        <f t="shared" si="5"/>
        <v>93</v>
      </c>
      <c r="G57" s="12" t="s">
        <v>109</v>
      </c>
      <c r="H57" s="39">
        <v>185</v>
      </c>
      <c r="I57" s="10">
        <v>210</v>
      </c>
      <c r="J57" s="8">
        <f t="shared" si="1"/>
        <v>395</v>
      </c>
      <c r="K57" s="2"/>
      <c r="L57" s="14"/>
      <c r="M57" s="13"/>
      <c r="N57" s="15"/>
      <c r="O57" s="2"/>
      <c r="P57" s="2"/>
      <c r="Q57" s="2"/>
    </row>
    <row r="58" spans="1:17" ht="15.75" customHeight="1" x14ac:dyDescent="0.25">
      <c r="A58" s="8">
        <f t="shared" si="4"/>
        <v>46</v>
      </c>
      <c r="B58" s="12" t="s">
        <v>110</v>
      </c>
      <c r="C58" s="39">
        <v>185</v>
      </c>
      <c r="D58" s="10">
        <v>210</v>
      </c>
      <c r="E58" s="8">
        <f t="shared" si="0"/>
        <v>395</v>
      </c>
      <c r="F58" s="8">
        <f t="shared" si="5"/>
        <v>94</v>
      </c>
      <c r="G58" s="12" t="s">
        <v>111</v>
      </c>
      <c r="H58" s="39">
        <v>185</v>
      </c>
      <c r="I58" s="10">
        <v>210</v>
      </c>
      <c r="J58" s="8">
        <f t="shared" si="1"/>
        <v>395</v>
      </c>
      <c r="K58" s="2"/>
      <c r="L58" s="16"/>
      <c r="M58" s="13"/>
      <c r="N58" s="15"/>
      <c r="O58" s="2"/>
      <c r="P58" s="2"/>
      <c r="Q58" s="2"/>
    </row>
    <row r="59" spans="1:17" ht="15.75" customHeight="1" x14ac:dyDescent="0.25">
      <c r="A59" s="17">
        <f t="shared" si="4"/>
        <v>47</v>
      </c>
      <c r="B59" s="18" t="s">
        <v>112</v>
      </c>
      <c r="C59" s="39">
        <v>185</v>
      </c>
      <c r="D59" s="10">
        <v>210</v>
      </c>
      <c r="E59" s="17">
        <f t="shared" si="0"/>
        <v>395</v>
      </c>
      <c r="F59" s="17">
        <f t="shared" si="5"/>
        <v>95</v>
      </c>
      <c r="G59" s="18" t="s">
        <v>113</v>
      </c>
      <c r="H59" s="39">
        <v>185</v>
      </c>
      <c r="I59" s="10">
        <v>210</v>
      </c>
      <c r="J59" s="17">
        <f t="shared" si="1"/>
        <v>395</v>
      </c>
      <c r="K59" s="2"/>
      <c r="L59" s="16"/>
      <c r="M59" s="19"/>
      <c r="N59" s="15"/>
      <c r="O59" s="2"/>
      <c r="P59" s="2"/>
      <c r="Q59" s="2"/>
    </row>
    <row r="60" spans="1:17" ht="15.75" customHeight="1" x14ac:dyDescent="0.25">
      <c r="A60" s="17">
        <f t="shared" si="4"/>
        <v>48</v>
      </c>
      <c r="B60" s="18" t="s">
        <v>114</v>
      </c>
      <c r="C60" s="39">
        <v>185</v>
      </c>
      <c r="D60" s="10">
        <v>210</v>
      </c>
      <c r="E60" s="17">
        <f t="shared" si="0"/>
        <v>395</v>
      </c>
      <c r="F60" s="17">
        <f t="shared" si="5"/>
        <v>96</v>
      </c>
      <c r="G60" s="18" t="s">
        <v>115</v>
      </c>
      <c r="H60" s="39">
        <v>185</v>
      </c>
      <c r="I60" s="10">
        <v>210</v>
      </c>
      <c r="J60" s="17">
        <f t="shared" si="1"/>
        <v>395</v>
      </c>
      <c r="K60" s="2"/>
      <c r="L60" s="16"/>
      <c r="M60" s="19"/>
      <c r="N60" s="2"/>
      <c r="O60" s="2"/>
      <c r="P60" s="2"/>
      <c r="Q60" s="2"/>
    </row>
    <row r="61" spans="1:17" ht="30.75" customHeight="1" x14ac:dyDescent="0.3">
      <c r="A61" s="127" t="s">
        <v>116</v>
      </c>
      <c r="B61" s="128"/>
      <c r="C61" s="128"/>
      <c r="D61" s="129"/>
      <c r="E61" s="130" t="s">
        <v>117</v>
      </c>
      <c r="F61" s="131"/>
      <c r="G61" s="131"/>
      <c r="H61" s="131"/>
      <c r="I61" s="131"/>
      <c r="J61" s="132"/>
      <c r="K61" s="2"/>
      <c r="L61" s="14"/>
      <c r="M61" s="2"/>
      <c r="N61" s="2"/>
      <c r="O61" s="45"/>
      <c r="P61" s="2"/>
      <c r="Q61" s="2"/>
    </row>
    <row r="62" spans="1:17" ht="31.5" customHeight="1" x14ac:dyDescent="0.25">
      <c r="A62" s="135"/>
      <c r="B62" s="136"/>
      <c r="C62" s="136"/>
      <c r="D62" s="136"/>
      <c r="E62" s="136"/>
      <c r="F62" s="136"/>
      <c r="G62" s="137"/>
      <c r="H62" s="20" t="s">
        <v>118</v>
      </c>
      <c r="I62" s="20" t="s">
        <v>119</v>
      </c>
      <c r="J62" s="20" t="s">
        <v>120</v>
      </c>
      <c r="K62" s="2"/>
      <c r="L62" s="16"/>
      <c r="M62" s="7"/>
      <c r="N62" s="7"/>
      <c r="O62" s="7"/>
      <c r="P62" s="7"/>
      <c r="Q62" s="7"/>
    </row>
    <row r="63" spans="1:17" ht="24.75" customHeight="1" x14ac:dyDescent="0.25">
      <c r="A63" s="158" t="s">
        <v>211</v>
      </c>
      <c r="B63" s="159"/>
      <c r="C63" s="159"/>
      <c r="D63" s="159"/>
      <c r="E63" s="142" t="s">
        <v>215</v>
      </c>
      <c r="F63" s="143"/>
      <c r="G63" s="144"/>
      <c r="H63" s="21">
        <v>4.2080000000000002</v>
      </c>
      <c r="I63" s="21">
        <v>4.726</v>
      </c>
      <c r="J63" s="21">
        <f>H63+I63</f>
        <v>8.9340000000000011</v>
      </c>
      <c r="K63" s="2"/>
      <c r="L63" s="22">
        <f>821.333+106.333</f>
        <v>927.66599999999994</v>
      </c>
      <c r="M63" s="32">
        <f>L63/1000</f>
        <v>0.92766599999999999</v>
      </c>
      <c r="N63" s="4"/>
      <c r="O63" s="7"/>
      <c r="P63" s="7"/>
      <c r="Q63" s="7"/>
    </row>
    <row r="64" spans="1:17" ht="26.25" customHeight="1" x14ac:dyDescent="0.25">
      <c r="A64" s="160"/>
      <c r="B64" s="161"/>
      <c r="C64" s="161"/>
      <c r="D64" s="161"/>
      <c r="E64" s="145" t="s">
        <v>216</v>
      </c>
      <c r="F64" s="146"/>
      <c r="G64" s="147"/>
      <c r="H64" s="36">
        <v>0</v>
      </c>
      <c r="I64" s="36">
        <f>L82</f>
        <v>0.92766599999999999</v>
      </c>
      <c r="J64" s="36">
        <f>H64+I64</f>
        <v>0.92766599999999999</v>
      </c>
      <c r="K64" s="2"/>
      <c r="L64" s="24"/>
      <c r="M64" s="24"/>
      <c r="N64" s="4"/>
      <c r="O64" s="7"/>
      <c r="P64" s="7"/>
      <c r="Q64" s="7"/>
    </row>
    <row r="65" spans="1:17" ht="16.5" customHeight="1" x14ac:dyDescent="0.25">
      <c r="A65" s="25"/>
      <c r="B65" s="7" t="s">
        <v>121</v>
      </c>
      <c r="C65" s="7"/>
      <c r="D65" s="7"/>
      <c r="E65" s="7"/>
      <c r="F65" s="7"/>
      <c r="G65" s="7"/>
      <c r="H65" s="7"/>
      <c r="I65" s="7"/>
      <c r="J65" s="26"/>
      <c r="K65" s="2"/>
      <c r="L65" s="4"/>
      <c r="M65" s="4"/>
      <c r="N65" s="4"/>
      <c r="O65" s="23" t="s">
        <v>122</v>
      </c>
      <c r="P65" s="23" t="s">
        <v>123</v>
      </c>
      <c r="Q65" s="7"/>
    </row>
    <row r="66" spans="1:17" ht="36" customHeight="1" x14ac:dyDescent="0.25">
      <c r="A66" s="148" t="s">
        <v>217</v>
      </c>
      <c r="B66" s="149"/>
      <c r="C66" s="149"/>
      <c r="D66" s="149"/>
      <c r="E66" s="149"/>
      <c r="F66" s="149"/>
      <c r="G66" s="149"/>
      <c r="H66" s="149"/>
      <c r="I66" s="149"/>
      <c r="J66" s="150"/>
      <c r="K66" s="2" t="s">
        <v>124</v>
      </c>
      <c r="L66" s="24"/>
      <c r="M66" s="27">
        <v>0.39900000000000002</v>
      </c>
      <c r="N66" s="28">
        <v>0.52600000000000002</v>
      </c>
      <c r="O66" s="29">
        <f>M66+N66</f>
        <v>0.92500000000000004</v>
      </c>
      <c r="P66" s="29">
        <f>O66/J63*100</f>
        <v>10.353704947391986</v>
      </c>
      <c r="Q66" s="7"/>
    </row>
    <row r="67" spans="1:17" ht="25.5" customHeight="1" x14ac:dyDescent="0.25">
      <c r="A67" s="30"/>
      <c r="B67" s="31"/>
      <c r="C67" s="31"/>
      <c r="D67" s="31"/>
      <c r="E67" s="31"/>
      <c r="F67" s="31"/>
      <c r="G67" s="31"/>
      <c r="H67" s="151" t="s">
        <v>125</v>
      </c>
      <c r="I67" s="152"/>
      <c r="J67" s="153"/>
      <c r="K67" s="2"/>
      <c r="L67" s="4"/>
      <c r="M67" s="29">
        <f>H63+H64-M66-0.018</f>
        <v>3.7910000000000004</v>
      </c>
      <c r="N67" s="29">
        <f>I63+I64-N66-0.018</f>
        <v>5.1096660000000007</v>
      </c>
      <c r="O67" s="7"/>
      <c r="P67" s="7"/>
      <c r="Q67" s="7"/>
    </row>
    <row r="68" spans="1:17" ht="25.5" customHeight="1" x14ac:dyDescent="0.25">
      <c r="A68" s="40"/>
      <c r="B68" s="40"/>
      <c r="C68" s="40"/>
      <c r="D68" s="40"/>
      <c r="E68" s="40"/>
      <c r="F68" s="40"/>
      <c r="G68" s="40"/>
      <c r="H68" s="41"/>
      <c r="I68" s="42"/>
      <c r="J68" s="42"/>
      <c r="K68" s="2"/>
      <c r="L68" s="23" t="s">
        <v>130</v>
      </c>
      <c r="M68" s="29">
        <v>0</v>
      </c>
      <c r="N68" s="29">
        <v>0</v>
      </c>
      <c r="O68" s="7"/>
      <c r="P68" s="7"/>
      <c r="Q68" s="7"/>
    </row>
    <row r="69" spans="1:17" ht="33.75" customHeight="1" x14ac:dyDescent="0.25">
      <c r="A69" s="2"/>
      <c r="B69" s="2"/>
      <c r="C69" s="2"/>
      <c r="D69" s="2"/>
      <c r="E69" s="2"/>
      <c r="F69" s="2"/>
      <c r="G69" s="2"/>
      <c r="H69" s="2"/>
      <c r="I69" s="2"/>
      <c r="J69" s="2"/>
      <c r="K69" s="2"/>
      <c r="L69" s="4"/>
      <c r="M69" s="32">
        <f>(M67+M68)/24</f>
        <v>0.15795833333333334</v>
      </c>
      <c r="N69" s="32">
        <f>(N67+N68)/24</f>
        <v>0.21290275000000003</v>
      </c>
      <c r="O69" s="23"/>
      <c r="P69" s="32">
        <f>M69+N69</f>
        <v>0.37086108333333334</v>
      </c>
      <c r="Q69" s="7"/>
    </row>
    <row r="70" spans="1:17" ht="15.75" customHeight="1" x14ac:dyDescent="0.25">
      <c r="A70" s="2"/>
      <c r="B70" s="2"/>
      <c r="C70" s="2"/>
      <c r="D70" s="2"/>
      <c r="E70" s="2"/>
      <c r="F70" s="2"/>
      <c r="G70" s="2"/>
      <c r="H70" s="2"/>
      <c r="I70" s="2"/>
      <c r="J70" s="2"/>
      <c r="K70" s="2"/>
      <c r="L70" s="7"/>
      <c r="M70" s="29">
        <f>M69*1000</f>
        <v>157.95833333333334</v>
      </c>
      <c r="N70" s="29">
        <f>N69*1000</f>
        <v>212.90275000000003</v>
      </c>
      <c r="O70" s="23"/>
      <c r="P70" s="29">
        <f>M70+N70</f>
        <v>370.86108333333334</v>
      </c>
      <c r="Q70" s="7"/>
    </row>
    <row r="71" spans="1:17" ht="15.75" customHeight="1" x14ac:dyDescent="0.25">
      <c r="A71" s="2"/>
      <c r="B71" s="2"/>
      <c r="C71" s="2"/>
      <c r="D71" s="2"/>
      <c r="E71" s="2"/>
      <c r="F71" s="2" t="s">
        <v>124</v>
      </c>
      <c r="G71" s="2"/>
      <c r="H71" s="2"/>
      <c r="I71" s="2"/>
      <c r="J71" s="2"/>
      <c r="K71" s="2"/>
      <c r="L71" s="2"/>
      <c r="M71" s="34"/>
      <c r="N71" s="34"/>
      <c r="O71" s="2"/>
      <c r="P71" s="2"/>
      <c r="Q71" s="2"/>
    </row>
    <row r="72" spans="1:17" ht="15.75" customHeight="1" x14ac:dyDescent="0.25">
      <c r="A72" s="133"/>
      <c r="B72" s="134"/>
      <c r="C72" s="134"/>
      <c r="D72" s="134"/>
      <c r="E72" s="74"/>
      <c r="F72" s="2"/>
      <c r="G72" s="2"/>
      <c r="H72" s="2"/>
      <c r="I72" s="2"/>
      <c r="J72" s="74"/>
      <c r="K72" s="2"/>
      <c r="L72" s="2"/>
      <c r="M72" s="2"/>
      <c r="N72" s="2"/>
      <c r="O72" s="2"/>
      <c r="P72" s="2"/>
      <c r="Q72" s="2"/>
    </row>
    <row r="73" spans="1:17" ht="15.75" customHeight="1" x14ac:dyDescent="0.25">
      <c r="A73" s="2"/>
      <c r="B73" s="2"/>
      <c r="C73" s="2"/>
      <c r="D73" s="2"/>
      <c r="E73" s="2"/>
      <c r="F73" s="2"/>
      <c r="G73" s="2"/>
      <c r="H73" s="2"/>
      <c r="I73" s="2"/>
      <c r="J73" s="2"/>
      <c r="K73" s="2"/>
      <c r="L73" s="2"/>
      <c r="M73" s="2"/>
      <c r="N73" s="2"/>
      <c r="O73" s="2"/>
      <c r="P73" s="2"/>
      <c r="Q73" s="2"/>
    </row>
    <row r="74" spans="1:17" ht="15.75" customHeight="1" x14ac:dyDescent="0.25">
      <c r="A74" s="2"/>
      <c r="B74" s="2"/>
      <c r="C74" s="2"/>
      <c r="D74" s="2"/>
      <c r="E74" s="33"/>
      <c r="F74" s="2"/>
      <c r="G74" s="2"/>
      <c r="H74" s="2"/>
      <c r="I74" s="2"/>
      <c r="J74" s="2"/>
      <c r="K74" s="16"/>
      <c r="L74" s="16"/>
      <c r="M74" s="2"/>
      <c r="N74" s="2"/>
      <c r="O74" s="2"/>
      <c r="P74" s="2"/>
      <c r="Q74" s="2"/>
    </row>
    <row r="75" spans="1:17" ht="15.75" customHeight="1" x14ac:dyDescent="0.25">
      <c r="A75" s="2"/>
      <c r="B75" s="2"/>
      <c r="C75" s="2"/>
      <c r="D75" s="2"/>
      <c r="E75" s="2"/>
      <c r="F75" s="2"/>
      <c r="G75" s="2"/>
      <c r="H75" s="2"/>
      <c r="I75" s="2"/>
      <c r="J75" s="2"/>
      <c r="K75" s="16"/>
      <c r="L75" s="16"/>
      <c r="M75" s="2"/>
      <c r="N75" s="2"/>
      <c r="O75" s="2"/>
      <c r="P75" s="2"/>
      <c r="Q75" s="2"/>
    </row>
    <row r="76" spans="1:17" ht="15.75" customHeight="1" x14ac:dyDescent="0.25">
      <c r="A76" s="2"/>
      <c r="B76" s="2"/>
      <c r="C76" s="2"/>
      <c r="D76" s="2"/>
      <c r="E76" s="2"/>
      <c r="F76" s="2"/>
      <c r="G76" s="2"/>
      <c r="H76" s="2"/>
      <c r="I76" s="2"/>
      <c r="J76" s="2"/>
      <c r="K76" s="16"/>
      <c r="L76" s="16"/>
      <c r="M76" s="2"/>
      <c r="N76" s="2"/>
      <c r="O76" s="2"/>
      <c r="P76" s="2"/>
      <c r="Q76" s="2"/>
    </row>
    <row r="77" spans="1:17" ht="15.75" customHeight="1" x14ac:dyDescent="0.25">
      <c r="A77" s="2"/>
      <c r="B77" s="2"/>
      <c r="C77" s="2"/>
      <c r="D77" s="2"/>
      <c r="E77" s="2"/>
      <c r="F77" s="2"/>
      <c r="G77" s="2"/>
      <c r="H77" s="2"/>
      <c r="I77" s="2"/>
      <c r="J77" s="2"/>
      <c r="K77" s="2"/>
      <c r="L77" s="2"/>
      <c r="M77" s="2"/>
      <c r="N77" s="2"/>
      <c r="O77" s="2"/>
      <c r="P77" s="2"/>
      <c r="Q77" s="2"/>
    </row>
    <row r="78" spans="1:17" ht="15.75" customHeight="1" x14ac:dyDescent="0.25">
      <c r="A78" s="2"/>
      <c r="B78" s="2"/>
      <c r="C78" s="2"/>
      <c r="D78" s="2"/>
      <c r="E78" s="2"/>
      <c r="F78" s="2"/>
      <c r="G78" s="2"/>
      <c r="H78" s="2"/>
      <c r="I78" s="2"/>
      <c r="J78" s="2"/>
      <c r="K78" s="2"/>
      <c r="L78" s="2"/>
      <c r="M78" s="2"/>
      <c r="N78" s="2"/>
      <c r="O78" s="2"/>
      <c r="P78" s="2"/>
      <c r="Q78" s="2"/>
    </row>
    <row r="79" spans="1:17" ht="15.75" customHeight="1" x14ac:dyDescent="0.25">
      <c r="A79" s="2"/>
      <c r="B79" s="2"/>
      <c r="C79" s="2"/>
      <c r="D79" s="2"/>
      <c r="E79" s="2"/>
      <c r="F79" s="2"/>
      <c r="G79" s="2"/>
      <c r="H79" s="2"/>
      <c r="I79" s="2"/>
      <c r="J79" s="2"/>
      <c r="K79" s="2"/>
      <c r="L79" s="2"/>
      <c r="M79" s="2"/>
      <c r="N79" s="2"/>
      <c r="O79" s="2"/>
      <c r="P79" s="2"/>
      <c r="Q79" s="2"/>
    </row>
    <row r="80" spans="1:17" ht="15.75" customHeight="1" x14ac:dyDescent="0.25">
      <c r="A80" s="2"/>
      <c r="B80" s="2"/>
      <c r="C80" s="2"/>
      <c r="D80" s="2"/>
      <c r="E80" s="2"/>
      <c r="F80" s="2"/>
      <c r="G80" s="2"/>
      <c r="H80" s="2"/>
      <c r="I80" s="2"/>
      <c r="J80" s="2"/>
      <c r="K80" s="23" t="s">
        <v>126</v>
      </c>
      <c r="L80" s="23" t="s">
        <v>127</v>
      </c>
      <c r="M80" s="23" t="s">
        <v>128</v>
      </c>
      <c r="N80" s="23" t="s">
        <v>129</v>
      </c>
      <c r="O80" s="2"/>
      <c r="P80" s="2"/>
      <c r="Q80" s="2"/>
    </row>
    <row r="81" spans="1:17" ht="15.75" customHeight="1" x14ac:dyDescent="0.25">
      <c r="A81" s="2"/>
      <c r="B81" s="2"/>
      <c r="C81" s="2"/>
      <c r="D81" s="2"/>
      <c r="E81" s="2"/>
      <c r="F81" s="2"/>
      <c r="G81" s="2"/>
      <c r="H81" s="2"/>
      <c r="I81" s="2"/>
      <c r="J81" s="2"/>
      <c r="K81" s="29">
        <v>0</v>
      </c>
      <c r="L81" s="29">
        <v>0.99919999999999998</v>
      </c>
      <c r="M81" s="32">
        <f>K81+L81</f>
        <v>0.99919999999999998</v>
      </c>
      <c r="N81" s="32">
        <f>M81-M63</f>
        <v>7.1533999999999986E-2</v>
      </c>
      <c r="O81" s="2"/>
      <c r="P81" s="2"/>
      <c r="Q81" s="2"/>
    </row>
    <row r="82" spans="1:17" ht="15.75" customHeight="1" x14ac:dyDescent="0.25">
      <c r="A82" s="2"/>
      <c r="B82" s="2"/>
      <c r="C82" s="2"/>
      <c r="D82" s="2"/>
      <c r="E82" s="2"/>
      <c r="F82" s="2"/>
      <c r="G82" s="2"/>
      <c r="H82" s="2"/>
      <c r="I82" s="2"/>
      <c r="J82" s="2"/>
      <c r="K82" s="35">
        <v>0</v>
      </c>
      <c r="L82" s="35">
        <f>L81-N81</f>
        <v>0.92766599999999999</v>
      </c>
      <c r="M82" s="32">
        <f>K82+L82</f>
        <v>0.92766599999999999</v>
      </c>
      <c r="N82" s="32">
        <f>N81/2</f>
        <v>3.5766999999999993E-2</v>
      </c>
      <c r="O82" s="2"/>
      <c r="P82" s="2"/>
      <c r="Q82" s="2"/>
    </row>
    <row r="83" spans="1:17" ht="15.75" customHeight="1" x14ac:dyDescent="0.25">
      <c r="A83" s="2"/>
      <c r="B83" s="2"/>
      <c r="C83" s="2"/>
      <c r="D83" s="2"/>
      <c r="E83" s="2"/>
      <c r="F83" s="2"/>
      <c r="G83" s="2"/>
      <c r="H83" s="2"/>
      <c r="I83" s="2"/>
      <c r="J83" s="2"/>
      <c r="K83" s="2"/>
      <c r="L83" s="2"/>
      <c r="M83" s="2"/>
      <c r="N83" s="2"/>
      <c r="O83" s="2"/>
      <c r="P83" s="2"/>
      <c r="Q83" s="2"/>
    </row>
    <row r="84" spans="1:17" ht="15.75" customHeight="1" x14ac:dyDescent="0.25">
      <c r="A84" s="2"/>
      <c r="B84" s="2"/>
      <c r="C84" s="2"/>
      <c r="D84" s="2"/>
      <c r="E84" s="2"/>
      <c r="F84" s="2"/>
      <c r="G84" s="2"/>
      <c r="H84" s="2"/>
      <c r="I84" s="2"/>
      <c r="J84" s="2"/>
      <c r="K84" s="2"/>
      <c r="L84" s="2"/>
      <c r="M84" s="2"/>
      <c r="N84" s="2"/>
      <c r="O84" s="2"/>
      <c r="P84" s="2"/>
      <c r="Q84" s="2"/>
    </row>
    <row r="85" spans="1:17" ht="15.75" customHeight="1" x14ac:dyDescent="0.25">
      <c r="A85" s="2"/>
      <c r="B85" s="2"/>
      <c r="C85" s="2"/>
      <c r="D85" s="2"/>
      <c r="E85" s="2"/>
      <c r="F85" s="2"/>
      <c r="G85" s="2"/>
      <c r="H85" s="2"/>
      <c r="I85" s="2"/>
      <c r="J85" s="2"/>
      <c r="K85" s="2"/>
      <c r="L85" s="2"/>
      <c r="M85" s="2"/>
      <c r="N85" s="2"/>
      <c r="O85" s="2"/>
      <c r="P85" s="2"/>
      <c r="Q85" s="2"/>
    </row>
    <row r="86" spans="1:17" ht="15.75" customHeight="1" x14ac:dyDescent="0.25">
      <c r="A86" s="2"/>
      <c r="B86" s="2"/>
      <c r="C86" s="2"/>
      <c r="D86" s="2"/>
      <c r="E86" s="2"/>
      <c r="F86" s="2"/>
      <c r="G86" s="2"/>
      <c r="H86" s="2"/>
      <c r="I86" s="2"/>
      <c r="J86" s="2"/>
      <c r="K86" s="2"/>
      <c r="L86" s="2"/>
      <c r="M86" s="2"/>
      <c r="N86" s="2"/>
      <c r="O86" s="2"/>
      <c r="P86" s="2"/>
      <c r="Q86" s="2"/>
    </row>
    <row r="87" spans="1:17" ht="15.75" customHeight="1" x14ac:dyDescent="0.25">
      <c r="A87" s="2"/>
      <c r="B87" s="2"/>
      <c r="C87" s="2"/>
      <c r="D87" s="2"/>
      <c r="E87" s="2"/>
      <c r="F87" s="2"/>
      <c r="G87" s="2"/>
      <c r="H87" s="2"/>
      <c r="I87" s="2"/>
      <c r="J87" s="2"/>
      <c r="K87" s="2"/>
      <c r="L87" s="2"/>
      <c r="M87" s="2"/>
      <c r="N87" s="2"/>
      <c r="O87" s="2"/>
      <c r="P87" s="2"/>
      <c r="Q87" s="2"/>
    </row>
    <row r="88" spans="1:17" ht="15.75" customHeight="1" x14ac:dyDescent="0.25">
      <c r="A88" s="2"/>
      <c r="B88" s="2"/>
      <c r="C88" s="2"/>
      <c r="D88" s="2"/>
      <c r="E88" s="2"/>
      <c r="F88" s="2"/>
      <c r="G88" s="2"/>
      <c r="H88" s="2"/>
      <c r="I88" s="2"/>
      <c r="J88" s="2"/>
      <c r="K88" s="2"/>
      <c r="L88" s="2"/>
      <c r="M88" s="2"/>
      <c r="N88" s="2"/>
      <c r="O88" s="2"/>
      <c r="P88" s="2"/>
      <c r="Q88" s="2"/>
    </row>
    <row r="89" spans="1:17" ht="15.75" customHeight="1" x14ac:dyDescent="0.25">
      <c r="A89" s="2"/>
      <c r="B89" s="2"/>
      <c r="C89" s="2"/>
      <c r="D89" s="2"/>
      <c r="E89" s="2"/>
      <c r="F89" s="2"/>
      <c r="G89" s="2"/>
      <c r="H89" s="2"/>
      <c r="I89" s="2"/>
      <c r="J89" s="2"/>
      <c r="K89" s="2"/>
      <c r="L89" s="2"/>
      <c r="M89" s="2"/>
      <c r="N89" s="2"/>
      <c r="O89" s="2"/>
      <c r="P89" s="2"/>
      <c r="Q89" s="2"/>
    </row>
    <row r="90" spans="1:17" ht="15.75" customHeight="1" x14ac:dyDescent="0.25">
      <c r="A90" s="2"/>
      <c r="B90" s="2"/>
      <c r="C90" s="2"/>
      <c r="D90" s="2"/>
      <c r="E90" s="2"/>
      <c r="F90" s="2"/>
      <c r="G90" s="2"/>
      <c r="H90" s="2"/>
      <c r="I90" s="2"/>
      <c r="J90" s="2"/>
      <c r="K90" s="2"/>
      <c r="L90" s="2"/>
      <c r="M90" s="2"/>
      <c r="N90" s="2"/>
      <c r="O90" s="2"/>
      <c r="P90" s="2"/>
      <c r="Q90" s="2"/>
    </row>
    <row r="91" spans="1:17" ht="15.75" customHeight="1" x14ac:dyDescent="0.25">
      <c r="A91" s="2"/>
      <c r="B91" s="2"/>
      <c r="C91" s="2"/>
      <c r="D91" s="2"/>
      <c r="E91" s="2"/>
      <c r="F91" s="2"/>
      <c r="G91" s="2"/>
      <c r="H91" s="2"/>
      <c r="I91" s="2"/>
      <c r="J91" s="2"/>
      <c r="K91" s="2"/>
      <c r="L91" s="2"/>
      <c r="M91" s="2"/>
      <c r="N91" s="2"/>
      <c r="O91" s="2"/>
      <c r="P91" s="2"/>
      <c r="Q91" s="2"/>
    </row>
    <row r="92" spans="1:17" ht="15.75" customHeight="1" x14ac:dyDescent="0.25">
      <c r="A92" s="2"/>
      <c r="B92" s="2"/>
      <c r="C92" s="2"/>
      <c r="D92" s="2"/>
      <c r="E92" s="2"/>
      <c r="F92" s="2"/>
      <c r="G92" s="2"/>
      <c r="H92" s="2"/>
      <c r="I92" s="2"/>
      <c r="J92" s="2"/>
      <c r="K92" s="2"/>
      <c r="L92" s="2"/>
      <c r="M92" s="2"/>
      <c r="N92" s="2"/>
      <c r="O92" s="2"/>
      <c r="P92" s="2"/>
      <c r="Q92" s="2"/>
    </row>
    <row r="93" spans="1:17" ht="15.75" customHeight="1" x14ac:dyDescent="0.25">
      <c r="A93" s="2"/>
      <c r="B93" s="2"/>
      <c r="C93" s="2"/>
      <c r="D93" s="2"/>
      <c r="E93" s="2"/>
      <c r="F93" s="2"/>
      <c r="G93" s="2"/>
      <c r="H93" s="2"/>
      <c r="I93" s="2"/>
      <c r="J93" s="2"/>
      <c r="K93" s="2"/>
      <c r="L93" s="2"/>
      <c r="M93" s="2"/>
      <c r="N93" s="2"/>
      <c r="O93" s="2"/>
      <c r="P93" s="2"/>
      <c r="Q93" s="2"/>
    </row>
    <row r="94" spans="1:17" ht="15.75" customHeight="1" x14ac:dyDescent="0.25">
      <c r="A94" s="2"/>
      <c r="B94" s="2"/>
      <c r="C94" s="2"/>
      <c r="D94" s="2"/>
      <c r="E94" s="2"/>
      <c r="F94" s="2"/>
      <c r="G94" s="2"/>
      <c r="H94" s="2"/>
      <c r="I94" s="2"/>
      <c r="J94" s="2"/>
      <c r="K94" s="2"/>
      <c r="L94" s="2"/>
      <c r="M94" s="2"/>
      <c r="N94" s="2"/>
      <c r="O94" s="2"/>
      <c r="P94" s="2"/>
      <c r="Q94" s="2"/>
    </row>
    <row r="95" spans="1:17" ht="15.75" customHeight="1" x14ac:dyDescent="0.25">
      <c r="A95" s="2"/>
      <c r="B95" s="2"/>
      <c r="C95" s="2"/>
      <c r="D95" s="2"/>
      <c r="E95" s="2"/>
      <c r="F95" s="2"/>
      <c r="G95" s="2"/>
      <c r="H95" s="2"/>
      <c r="I95" s="2"/>
      <c r="J95" s="2"/>
      <c r="K95" s="2"/>
      <c r="L95" s="2"/>
      <c r="M95" s="2"/>
      <c r="N95" s="2"/>
      <c r="O95" s="2"/>
      <c r="P95" s="2"/>
      <c r="Q95" s="2"/>
    </row>
    <row r="96" spans="1:17" ht="15.75" customHeight="1" x14ac:dyDescent="0.25">
      <c r="A96" s="2"/>
      <c r="B96" s="2"/>
      <c r="C96" s="2"/>
      <c r="D96" s="2"/>
      <c r="E96" s="2"/>
      <c r="F96" s="2"/>
      <c r="G96" s="2"/>
      <c r="H96" s="2"/>
      <c r="I96" s="2"/>
      <c r="J96" s="2"/>
      <c r="K96" s="2"/>
      <c r="L96" s="2"/>
      <c r="M96" s="2"/>
      <c r="N96" s="2"/>
      <c r="O96" s="2"/>
      <c r="P96" s="2"/>
      <c r="Q96" s="2"/>
    </row>
    <row r="97" spans="1:17" ht="15.75" customHeight="1" x14ac:dyDescent="0.25">
      <c r="A97" s="2"/>
      <c r="B97" s="2"/>
      <c r="C97" s="2"/>
      <c r="D97" s="2"/>
      <c r="E97" s="2"/>
      <c r="F97" s="2"/>
      <c r="G97" s="2"/>
      <c r="H97" s="2"/>
      <c r="I97" s="2"/>
      <c r="J97" s="2"/>
      <c r="K97" s="2"/>
      <c r="L97" s="2"/>
      <c r="M97" s="2"/>
      <c r="N97" s="2"/>
      <c r="O97" s="2"/>
      <c r="P97" s="2"/>
      <c r="Q97" s="2"/>
    </row>
    <row r="98" spans="1:17" ht="15.75" customHeight="1" x14ac:dyDescent="0.25">
      <c r="A98" s="2"/>
      <c r="B98" s="2"/>
      <c r="C98" s="2"/>
      <c r="D98" s="2"/>
      <c r="E98" s="2"/>
      <c r="F98" s="2"/>
      <c r="G98" s="2"/>
      <c r="H98" s="2"/>
      <c r="I98" s="2"/>
      <c r="J98" s="2"/>
      <c r="K98" s="2"/>
      <c r="L98" s="2"/>
      <c r="M98" s="2"/>
      <c r="N98" s="2"/>
      <c r="O98" s="2"/>
      <c r="P98" s="2"/>
      <c r="Q98" s="2"/>
    </row>
    <row r="99" spans="1:17" ht="15.75" customHeight="1" x14ac:dyDescent="0.25">
      <c r="A99" s="2"/>
      <c r="B99" s="2"/>
      <c r="C99" s="2"/>
      <c r="D99" s="2"/>
      <c r="E99" s="2"/>
      <c r="F99" s="2"/>
      <c r="G99" s="2"/>
      <c r="H99" s="2"/>
      <c r="I99" s="2"/>
      <c r="J99" s="2"/>
      <c r="K99" s="2"/>
      <c r="L99" s="2"/>
      <c r="M99" s="2"/>
      <c r="N99" s="2"/>
      <c r="O99" s="2"/>
      <c r="P99" s="2"/>
      <c r="Q99" s="2"/>
    </row>
    <row r="100" spans="1:17" ht="15.75" customHeight="1" x14ac:dyDescent="0.25">
      <c r="A100" s="2"/>
      <c r="B100" s="2"/>
      <c r="C100" s="2"/>
      <c r="D100" s="2"/>
      <c r="E100" s="2"/>
      <c r="F100" s="2"/>
      <c r="G100" s="2"/>
      <c r="H100" s="2"/>
      <c r="I100" s="2"/>
      <c r="J100" s="2"/>
      <c r="K100" s="2"/>
      <c r="L100" s="2"/>
      <c r="M100" s="2"/>
      <c r="N100" s="2"/>
      <c r="O100" s="2"/>
      <c r="P100" s="2"/>
      <c r="Q100" s="2"/>
    </row>
    <row r="101" spans="1:17" ht="15.75" customHeight="1" x14ac:dyDescent="0.25">
      <c r="A101" s="2"/>
      <c r="B101" s="2"/>
      <c r="C101" s="2"/>
      <c r="D101" s="2"/>
      <c r="E101" s="2"/>
      <c r="F101" s="2"/>
      <c r="G101" s="2"/>
      <c r="H101" s="2"/>
      <c r="I101" s="2"/>
      <c r="J101" s="2"/>
      <c r="K101" s="2"/>
      <c r="L101" s="2"/>
      <c r="M101" s="2"/>
      <c r="N101" s="2"/>
      <c r="O101" s="2"/>
      <c r="P101" s="2"/>
      <c r="Q101" s="2"/>
    </row>
  </sheetData>
  <mergeCells count="37">
    <mergeCell ref="L11:L12"/>
    <mergeCell ref="M11:N11"/>
    <mergeCell ref="A61:D61"/>
    <mergeCell ref="E61:J61"/>
    <mergeCell ref="A72:D72"/>
    <mergeCell ref="A62:G62"/>
    <mergeCell ref="A63:D64"/>
    <mergeCell ref="E63:G63"/>
    <mergeCell ref="E64:G64"/>
    <mergeCell ref="A66:J66"/>
    <mergeCell ref="H67:J67"/>
    <mergeCell ref="A9:B9"/>
    <mergeCell ref="C9:J9"/>
    <mergeCell ref="A10:B10"/>
    <mergeCell ref="C10:J10"/>
    <mergeCell ref="A11:A12"/>
    <mergeCell ref="B11:B12"/>
    <mergeCell ref="C11:C12"/>
    <mergeCell ref="D11:D12"/>
    <mergeCell ref="E11:E12"/>
    <mergeCell ref="F11:F12"/>
    <mergeCell ref="G11:G12"/>
    <mergeCell ref="H11:H12"/>
    <mergeCell ref="I11:I12"/>
    <mergeCell ref="J11:J12"/>
    <mergeCell ref="A6:B6"/>
    <mergeCell ref="C6:J6"/>
    <mergeCell ref="A7:B7"/>
    <mergeCell ref="C7:J7"/>
    <mergeCell ref="A8:B8"/>
    <mergeCell ref="C8:J8"/>
    <mergeCell ref="A1:J1"/>
    <mergeCell ref="A2:J2"/>
    <mergeCell ref="A3:J3"/>
    <mergeCell ref="A4:J4"/>
    <mergeCell ref="A5:B5"/>
    <mergeCell ref="C5:J5"/>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1"/>
  <sheetViews>
    <sheetView topLeftCell="C64" workbookViewId="0">
      <selection activeCell="M16" sqref="M16"/>
    </sheetView>
  </sheetViews>
  <sheetFormatPr defaultColWidth="14.42578125" defaultRowHeight="15" x14ac:dyDescent="0.25"/>
  <cols>
    <col min="1" max="1" width="10.5703125" style="77" customWidth="1"/>
    <col min="2" max="2" width="18.5703125" style="77" customWidth="1"/>
    <col min="3" max="4" width="12.7109375" style="77" customWidth="1"/>
    <col min="5" max="5" width="14.7109375" style="77" customWidth="1"/>
    <col min="6" max="6" width="12.42578125" style="77" customWidth="1"/>
    <col min="7" max="7" width="15.140625" style="77" customWidth="1"/>
    <col min="8" max="9" width="12.7109375" style="77" customWidth="1"/>
    <col min="10" max="10" width="15" style="77" customWidth="1"/>
    <col min="11" max="11" width="9.140625" style="77" customWidth="1"/>
    <col min="12" max="12" width="13" style="77" customWidth="1"/>
    <col min="13" max="13" width="12.7109375" style="77" customWidth="1"/>
    <col min="14" max="14" width="14.28515625" style="77" customWidth="1"/>
    <col min="15" max="15" width="7.85546875" style="77" customWidth="1"/>
    <col min="16" max="17" width="9.140625" style="77" customWidth="1"/>
    <col min="18" max="16384" width="14.42578125" style="77"/>
  </cols>
  <sheetData>
    <row r="1" spans="1:17" ht="24" x14ac:dyDescent="0.4">
      <c r="A1" s="108" t="s">
        <v>0</v>
      </c>
      <c r="B1" s="109"/>
      <c r="C1" s="109"/>
      <c r="D1" s="109"/>
      <c r="E1" s="109"/>
      <c r="F1" s="109"/>
      <c r="G1" s="109"/>
      <c r="H1" s="109"/>
      <c r="I1" s="109"/>
      <c r="J1" s="110"/>
      <c r="K1" s="1"/>
      <c r="L1" s="2"/>
      <c r="M1" s="2"/>
      <c r="N1" s="2"/>
      <c r="O1" s="3"/>
      <c r="P1" s="4" t="s">
        <v>1</v>
      </c>
      <c r="Q1" s="2"/>
    </row>
    <row r="2" spans="1:17" ht="18.75" x14ac:dyDescent="0.3">
      <c r="A2" s="111" t="s">
        <v>2</v>
      </c>
      <c r="B2" s="109"/>
      <c r="C2" s="109"/>
      <c r="D2" s="109"/>
      <c r="E2" s="109"/>
      <c r="F2" s="109"/>
      <c r="G2" s="109"/>
      <c r="H2" s="109"/>
      <c r="I2" s="109"/>
      <c r="J2" s="110"/>
      <c r="K2" s="2"/>
      <c r="L2" s="2"/>
      <c r="M2" s="2"/>
      <c r="N2" s="2"/>
      <c r="O2" s="5"/>
      <c r="P2" s="4" t="s">
        <v>3</v>
      </c>
      <c r="Q2" s="2"/>
    </row>
    <row r="3" spans="1:17" ht="18.75" customHeight="1" x14ac:dyDescent="0.25">
      <c r="A3" s="112" t="s">
        <v>218</v>
      </c>
      <c r="B3" s="113"/>
      <c r="C3" s="113"/>
      <c r="D3" s="113"/>
      <c r="E3" s="113"/>
      <c r="F3" s="113"/>
      <c r="G3" s="113"/>
      <c r="H3" s="113"/>
      <c r="I3" s="113"/>
      <c r="J3" s="114"/>
      <c r="K3" s="6"/>
      <c r="L3" s="6"/>
      <c r="N3" s="6"/>
      <c r="O3" s="6"/>
      <c r="P3" s="6"/>
      <c r="Q3" s="6"/>
    </row>
    <row r="4" spans="1:17" ht="24" x14ac:dyDescent="0.4">
      <c r="A4" s="108" t="s">
        <v>4</v>
      </c>
      <c r="B4" s="109"/>
      <c r="C4" s="109"/>
      <c r="D4" s="109"/>
      <c r="E4" s="109"/>
      <c r="F4" s="109"/>
      <c r="G4" s="109"/>
      <c r="H4" s="109"/>
      <c r="I4" s="109"/>
      <c r="J4" s="110"/>
      <c r="K4" s="2"/>
      <c r="L4" s="2"/>
      <c r="M4" s="6"/>
      <c r="N4" s="2"/>
      <c r="O4" s="2"/>
      <c r="P4" s="2"/>
      <c r="Q4" s="2"/>
    </row>
    <row r="5" spans="1:17" x14ac:dyDescent="0.25">
      <c r="A5" s="115" t="s">
        <v>5</v>
      </c>
      <c r="B5" s="110"/>
      <c r="C5" s="116" t="s">
        <v>6</v>
      </c>
      <c r="D5" s="109"/>
      <c r="E5" s="109"/>
      <c r="F5" s="109"/>
      <c r="G5" s="109"/>
      <c r="H5" s="109"/>
      <c r="I5" s="109"/>
      <c r="J5" s="110"/>
      <c r="K5" s="2"/>
      <c r="L5" s="2"/>
      <c r="M5" s="2"/>
      <c r="N5" s="2"/>
      <c r="O5" s="2"/>
      <c r="P5" s="2"/>
      <c r="Q5" s="2"/>
    </row>
    <row r="6" spans="1:17" ht="45" customHeight="1" x14ac:dyDescent="0.25">
      <c r="A6" s="117" t="s">
        <v>7</v>
      </c>
      <c r="B6" s="110"/>
      <c r="C6" s="118" t="s">
        <v>8</v>
      </c>
      <c r="D6" s="109"/>
      <c r="E6" s="109"/>
      <c r="F6" s="109"/>
      <c r="G6" s="109"/>
      <c r="H6" s="109"/>
      <c r="I6" s="109"/>
      <c r="J6" s="110"/>
      <c r="K6" s="2"/>
      <c r="L6" s="2"/>
      <c r="M6" s="2"/>
      <c r="N6" s="2"/>
      <c r="O6" s="2"/>
      <c r="P6" s="2"/>
      <c r="Q6" s="2"/>
    </row>
    <row r="7" spans="1:17" x14ac:dyDescent="0.25">
      <c r="A7" s="117" t="s">
        <v>9</v>
      </c>
      <c r="B7" s="110"/>
      <c r="C7" s="119" t="s">
        <v>10</v>
      </c>
      <c r="D7" s="109"/>
      <c r="E7" s="109"/>
      <c r="F7" s="109"/>
      <c r="G7" s="109"/>
      <c r="H7" s="109"/>
      <c r="I7" s="109"/>
      <c r="J7" s="110"/>
      <c r="K7" s="2"/>
      <c r="L7" s="2"/>
      <c r="M7" s="2"/>
      <c r="N7" s="2"/>
      <c r="O7" s="2"/>
      <c r="P7" s="2"/>
      <c r="Q7" s="2"/>
    </row>
    <row r="8" spans="1:17" x14ac:dyDescent="0.25">
      <c r="A8" s="117" t="s">
        <v>11</v>
      </c>
      <c r="B8" s="110"/>
      <c r="C8" s="119" t="s">
        <v>12</v>
      </c>
      <c r="D8" s="109"/>
      <c r="E8" s="109"/>
      <c r="F8" s="109"/>
      <c r="G8" s="109"/>
      <c r="H8" s="109"/>
      <c r="I8" s="109"/>
      <c r="J8" s="110"/>
      <c r="K8" s="2"/>
      <c r="L8" s="2"/>
      <c r="M8" s="2"/>
      <c r="N8" s="2"/>
      <c r="O8" s="2"/>
      <c r="P8" s="2"/>
      <c r="Q8" s="2"/>
    </row>
    <row r="9" spans="1:17" x14ac:dyDescent="0.25">
      <c r="A9" s="120" t="s">
        <v>13</v>
      </c>
      <c r="B9" s="110"/>
      <c r="C9" s="121" t="s">
        <v>222</v>
      </c>
      <c r="D9" s="122"/>
      <c r="E9" s="122"/>
      <c r="F9" s="122"/>
      <c r="G9" s="122"/>
      <c r="H9" s="122"/>
      <c r="I9" s="122"/>
      <c r="J9" s="123"/>
      <c r="K9" s="6"/>
      <c r="L9" s="6"/>
      <c r="M9" s="6"/>
      <c r="N9" s="6"/>
      <c r="O9" s="6"/>
      <c r="P9" s="6"/>
      <c r="Q9" s="6"/>
    </row>
    <row r="10" spans="1:17" x14ac:dyDescent="0.25">
      <c r="A10" s="117" t="s">
        <v>14</v>
      </c>
      <c r="B10" s="110"/>
      <c r="C10" s="121"/>
      <c r="D10" s="122"/>
      <c r="E10" s="122"/>
      <c r="F10" s="122"/>
      <c r="G10" s="122"/>
      <c r="H10" s="122"/>
      <c r="I10" s="122"/>
      <c r="J10" s="123"/>
      <c r="K10" s="2"/>
      <c r="L10" s="2"/>
      <c r="M10" s="2"/>
      <c r="N10" s="2"/>
      <c r="O10" s="2"/>
      <c r="P10" s="2"/>
      <c r="Q10" s="2"/>
    </row>
    <row r="11" spans="1:17" ht="33" customHeight="1" x14ac:dyDescent="0.25">
      <c r="A11" s="124" t="s">
        <v>15</v>
      </c>
      <c r="B11" s="124" t="s">
        <v>16</v>
      </c>
      <c r="C11" s="126" t="s">
        <v>17</v>
      </c>
      <c r="D11" s="126" t="s">
        <v>18</v>
      </c>
      <c r="E11" s="124" t="s">
        <v>19</v>
      </c>
      <c r="F11" s="124" t="s">
        <v>15</v>
      </c>
      <c r="G11" s="124" t="s">
        <v>16</v>
      </c>
      <c r="H11" s="126" t="s">
        <v>17</v>
      </c>
      <c r="I11" s="126" t="s">
        <v>18</v>
      </c>
      <c r="J11" s="124" t="s">
        <v>19</v>
      </c>
      <c r="K11" s="2"/>
      <c r="L11" s="175" t="s">
        <v>16</v>
      </c>
      <c r="M11" s="176" t="s">
        <v>293</v>
      </c>
      <c r="N11" s="176"/>
      <c r="O11" s="2"/>
      <c r="P11" s="2"/>
      <c r="Q11" s="2"/>
    </row>
    <row r="12" spans="1:17" ht="13.5" customHeight="1" x14ac:dyDescent="0.25">
      <c r="A12" s="125"/>
      <c r="B12" s="125"/>
      <c r="C12" s="125"/>
      <c r="D12" s="125"/>
      <c r="E12" s="125"/>
      <c r="F12" s="125"/>
      <c r="G12" s="125"/>
      <c r="H12" s="125"/>
      <c r="I12" s="125"/>
      <c r="J12" s="125"/>
      <c r="K12" s="2"/>
      <c r="L12" s="175"/>
      <c r="M12" s="7" t="s">
        <v>17</v>
      </c>
      <c r="N12" s="2" t="s">
        <v>18</v>
      </c>
      <c r="O12" s="2"/>
      <c r="P12" s="2"/>
      <c r="Q12" s="2"/>
    </row>
    <row r="13" spans="1:17" x14ac:dyDescent="0.25">
      <c r="A13" s="8">
        <v>1</v>
      </c>
      <c r="B13" s="9" t="s">
        <v>20</v>
      </c>
      <c r="C13" s="78">
        <v>225</v>
      </c>
      <c r="D13" s="10">
        <v>210</v>
      </c>
      <c r="E13" s="11">
        <f t="shared" ref="E13:E60" si="0">SUM(C13,D13)</f>
        <v>435</v>
      </c>
      <c r="F13" s="8">
        <v>49</v>
      </c>
      <c r="G13" s="12" t="s">
        <v>21</v>
      </c>
      <c r="H13" s="78">
        <v>225</v>
      </c>
      <c r="I13" s="10">
        <v>210</v>
      </c>
      <c r="J13" s="8">
        <f t="shared" ref="J13:J60" si="1">SUM(H13,I13)</f>
        <v>435</v>
      </c>
      <c r="K13" s="2"/>
      <c r="L13" s="2"/>
      <c r="M13" s="7"/>
      <c r="N13" s="7"/>
      <c r="O13" s="2"/>
      <c r="P13" s="2"/>
      <c r="Q13" s="2"/>
    </row>
    <row r="14" spans="1:17" x14ac:dyDescent="0.25">
      <c r="A14" s="8">
        <f t="shared" ref="A14:A36" si="2">A13+1</f>
        <v>2</v>
      </c>
      <c r="B14" s="9" t="s">
        <v>22</v>
      </c>
      <c r="C14" s="78">
        <v>225</v>
      </c>
      <c r="D14" s="10">
        <v>210</v>
      </c>
      <c r="E14" s="11">
        <f t="shared" si="0"/>
        <v>435</v>
      </c>
      <c r="F14" s="8">
        <f t="shared" ref="F14:F36" si="3">F13+1</f>
        <v>50</v>
      </c>
      <c r="G14" s="12" t="s">
        <v>23</v>
      </c>
      <c r="H14" s="78">
        <v>225</v>
      </c>
      <c r="I14" s="10">
        <v>210</v>
      </c>
      <c r="J14" s="8">
        <f t="shared" si="1"/>
        <v>435</v>
      </c>
      <c r="K14" s="2"/>
      <c r="L14" s="2" t="s">
        <v>20</v>
      </c>
      <c r="M14" s="7">
        <f>AVERAGE(C13:C16)</f>
        <v>225</v>
      </c>
      <c r="N14" s="7">
        <f>AVERAGE(D13:D16)</f>
        <v>210</v>
      </c>
      <c r="O14" s="2"/>
      <c r="P14" s="2"/>
      <c r="Q14" s="2"/>
    </row>
    <row r="15" spans="1:17" x14ac:dyDescent="0.25">
      <c r="A15" s="8">
        <f t="shared" si="2"/>
        <v>3</v>
      </c>
      <c r="B15" s="9" t="s">
        <v>24</v>
      </c>
      <c r="C15" s="78">
        <v>225</v>
      </c>
      <c r="D15" s="10">
        <v>210</v>
      </c>
      <c r="E15" s="11">
        <f t="shared" si="0"/>
        <v>435</v>
      </c>
      <c r="F15" s="8">
        <f t="shared" si="3"/>
        <v>51</v>
      </c>
      <c r="G15" s="12" t="s">
        <v>25</v>
      </c>
      <c r="H15" s="78">
        <v>225</v>
      </c>
      <c r="I15" s="10">
        <v>210</v>
      </c>
      <c r="J15" s="8">
        <f t="shared" si="1"/>
        <v>435</v>
      </c>
      <c r="K15" s="2"/>
      <c r="L15" s="2" t="s">
        <v>28</v>
      </c>
      <c r="M15" s="7">
        <f>AVERAGE(C17:C20)</f>
        <v>225</v>
      </c>
      <c r="N15" s="7">
        <f>AVERAGE(D17:D20)</f>
        <v>210</v>
      </c>
      <c r="O15" s="2"/>
      <c r="P15" s="2"/>
      <c r="Q15" s="2"/>
    </row>
    <row r="16" spans="1:17" x14ac:dyDescent="0.25">
      <c r="A16" s="8">
        <f t="shared" si="2"/>
        <v>4</v>
      </c>
      <c r="B16" s="9" t="s">
        <v>26</v>
      </c>
      <c r="C16" s="78">
        <v>225</v>
      </c>
      <c r="D16" s="10">
        <v>210</v>
      </c>
      <c r="E16" s="11">
        <f t="shared" si="0"/>
        <v>435</v>
      </c>
      <c r="F16" s="8">
        <f t="shared" si="3"/>
        <v>52</v>
      </c>
      <c r="G16" s="12" t="s">
        <v>27</v>
      </c>
      <c r="H16" s="78">
        <v>225</v>
      </c>
      <c r="I16" s="10">
        <v>210</v>
      </c>
      <c r="J16" s="8">
        <f t="shared" si="1"/>
        <v>435</v>
      </c>
      <c r="K16" s="2"/>
      <c r="L16" s="2" t="s">
        <v>36</v>
      </c>
      <c r="M16" s="7">
        <f>AVERAGE(C21:C24)</f>
        <v>225</v>
      </c>
      <c r="N16" s="7">
        <f>AVERAGE(D21:D24)</f>
        <v>210</v>
      </c>
      <c r="O16" s="2"/>
      <c r="P16" s="2"/>
      <c r="Q16" s="2"/>
    </row>
    <row r="17" spans="1:17" x14ac:dyDescent="0.25">
      <c r="A17" s="8">
        <f t="shared" si="2"/>
        <v>5</v>
      </c>
      <c r="B17" s="9" t="s">
        <v>28</v>
      </c>
      <c r="C17" s="78">
        <v>225</v>
      </c>
      <c r="D17" s="10">
        <v>210</v>
      </c>
      <c r="E17" s="11">
        <f t="shared" si="0"/>
        <v>435</v>
      </c>
      <c r="F17" s="8">
        <f t="shared" si="3"/>
        <v>53</v>
      </c>
      <c r="G17" s="12" t="s">
        <v>29</v>
      </c>
      <c r="H17" s="78">
        <v>225</v>
      </c>
      <c r="I17" s="10">
        <v>210</v>
      </c>
      <c r="J17" s="8">
        <f t="shared" si="1"/>
        <v>435</v>
      </c>
      <c r="K17" s="2"/>
      <c r="L17" s="2" t="s">
        <v>44</v>
      </c>
      <c r="M17" s="7">
        <f>AVERAGE(C25:C28)</f>
        <v>225</v>
      </c>
      <c r="N17" s="7">
        <f>AVERAGE(D25:D28)</f>
        <v>210</v>
      </c>
      <c r="O17" s="2"/>
      <c r="P17" s="2"/>
      <c r="Q17" s="2"/>
    </row>
    <row r="18" spans="1:17" x14ac:dyDescent="0.25">
      <c r="A18" s="8">
        <f t="shared" si="2"/>
        <v>6</v>
      </c>
      <c r="B18" s="9" t="s">
        <v>30</v>
      </c>
      <c r="C18" s="78">
        <v>225</v>
      </c>
      <c r="D18" s="10">
        <v>210</v>
      </c>
      <c r="E18" s="11">
        <f t="shared" si="0"/>
        <v>435</v>
      </c>
      <c r="F18" s="8">
        <f t="shared" si="3"/>
        <v>54</v>
      </c>
      <c r="G18" s="12" t="s">
        <v>31</v>
      </c>
      <c r="H18" s="78">
        <v>225</v>
      </c>
      <c r="I18" s="10">
        <v>210</v>
      </c>
      <c r="J18" s="8">
        <f t="shared" si="1"/>
        <v>435</v>
      </c>
      <c r="K18" s="2"/>
      <c r="L18" s="2" t="s">
        <v>52</v>
      </c>
      <c r="M18" s="7">
        <f>AVERAGE(C29:C32)</f>
        <v>225</v>
      </c>
      <c r="N18" s="7">
        <f>AVERAGE(D29:D32)</f>
        <v>210</v>
      </c>
      <c r="O18" s="2"/>
      <c r="P18" s="2"/>
      <c r="Q18" s="2"/>
    </row>
    <row r="19" spans="1:17" x14ac:dyDescent="0.25">
      <c r="A19" s="8">
        <f t="shared" si="2"/>
        <v>7</v>
      </c>
      <c r="B19" s="9" t="s">
        <v>32</v>
      </c>
      <c r="C19" s="78">
        <v>225</v>
      </c>
      <c r="D19" s="10">
        <v>210</v>
      </c>
      <c r="E19" s="11">
        <f t="shared" si="0"/>
        <v>435</v>
      </c>
      <c r="F19" s="8">
        <f t="shared" si="3"/>
        <v>55</v>
      </c>
      <c r="G19" s="12" t="s">
        <v>33</v>
      </c>
      <c r="H19" s="78">
        <v>225</v>
      </c>
      <c r="I19" s="10">
        <v>210</v>
      </c>
      <c r="J19" s="8">
        <f t="shared" si="1"/>
        <v>435</v>
      </c>
      <c r="K19" s="2"/>
      <c r="L19" s="2" t="s">
        <v>60</v>
      </c>
      <c r="M19" s="7">
        <f>AVERAGE(C33:C36)</f>
        <v>225</v>
      </c>
      <c r="N19" s="7">
        <f>AVERAGE(D33:D36)</f>
        <v>210</v>
      </c>
      <c r="O19" s="2"/>
      <c r="P19" s="2"/>
      <c r="Q19" s="2"/>
    </row>
    <row r="20" spans="1:17" x14ac:dyDescent="0.25">
      <c r="A20" s="8">
        <f t="shared" si="2"/>
        <v>8</v>
      </c>
      <c r="B20" s="9" t="s">
        <v>34</v>
      </c>
      <c r="C20" s="78">
        <v>225</v>
      </c>
      <c r="D20" s="10">
        <v>210</v>
      </c>
      <c r="E20" s="11">
        <f t="shared" si="0"/>
        <v>435</v>
      </c>
      <c r="F20" s="8">
        <f t="shared" si="3"/>
        <v>56</v>
      </c>
      <c r="G20" s="12" t="s">
        <v>35</v>
      </c>
      <c r="H20" s="78">
        <v>225</v>
      </c>
      <c r="I20" s="10">
        <v>210</v>
      </c>
      <c r="J20" s="8">
        <f t="shared" si="1"/>
        <v>435</v>
      </c>
      <c r="K20" s="2"/>
      <c r="L20" s="2" t="s">
        <v>68</v>
      </c>
      <c r="M20" s="7">
        <f>AVERAGE(C37:C40)</f>
        <v>225</v>
      </c>
      <c r="N20" s="7">
        <f>AVERAGE(D37:D40)</f>
        <v>210</v>
      </c>
      <c r="O20" s="2"/>
      <c r="P20" s="2"/>
      <c r="Q20" s="2"/>
    </row>
    <row r="21" spans="1:17" ht="15.75" customHeight="1" x14ac:dyDescent="0.25">
      <c r="A21" s="8">
        <f t="shared" si="2"/>
        <v>9</v>
      </c>
      <c r="B21" s="9" t="s">
        <v>36</v>
      </c>
      <c r="C21" s="78">
        <v>225</v>
      </c>
      <c r="D21" s="10">
        <v>210</v>
      </c>
      <c r="E21" s="11">
        <f t="shared" si="0"/>
        <v>435</v>
      </c>
      <c r="F21" s="8">
        <f t="shared" si="3"/>
        <v>57</v>
      </c>
      <c r="G21" s="12" t="s">
        <v>37</v>
      </c>
      <c r="H21" s="78">
        <v>225</v>
      </c>
      <c r="I21" s="10">
        <v>210</v>
      </c>
      <c r="J21" s="8">
        <f t="shared" si="1"/>
        <v>435</v>
      </c>
      <c r="K21" s="2"/>
      <c r="L21" s="2" t="s">
        <v>76</v>
      </c>
      <c r="M21" s="7">
        <f>AVERAGE(C41:C44)</f>
        <v>225</v>
      </c>
      <c r="N21" s="7">
        <f>AVERAGE(D41:D44)</f>
        <v>210</v>
      </c>
      <c r="O21" s="2"/>
      <c r="P21" s="2"/>
      <c r="Q21" s="2"/>
    </row>
    <row r="22" spans="1:17" ht="15.75" customHeight="1" x14ac:dyDescent="0.25">
      <c r="A22" s="8">
        <f t="shared" si="2"/>
        <v>10</v>
      </c>
      <c r="B22" s="9" t="s">
        <v>38</v>
      </c>
      <c r="C22" s="78">
        <v>225</v>
      </c>
      <c r="D22" s="10">
        <v>210</v>
      </c>
      <c r="E22" s="11">
        <f t="shared" si="0"/>
        <v>435</v>
      </c>
      <c r="F22" s="8">
        <f t="shared" si="3"/>
        <v>58</v>
      </c>
      <c r="G22" s="12" t="s">
        <v>39</v>
      </c>
      <c r="H22" s="78">
        <v>225</v>
      </c>
      <c r="I22" s="10">
        <v>210</v>
      </c>
      <c r="J22" s="8">
        <f t="shared" si="1"/>
        <v>435</v>
      </c>
      <c r="K22" s="2"/>
      <c r="L22" s="2" t="s">
        <v>84</v>
      </c>
      <c r="M22" s="7">
        <f>AVERAGE(C45:C48)</f>
        <v>225</v>
      </c>
      <c r="N22" s="7">
        <f>AVERAGE(D45:D48)</f>
        <v>210</v>
      </c>
      <c r="O22" s="2"/>
      <c r="P22" s="2"/>
      <c r="Q22" s="2"/>
    </row>
    <row r="23" spans="1:17" ht="15.75" customHeight="1" x14ac:dyDescent="0.25">
      <c r="A23" s="8">
        <f t="shared" si="2"/>
        <v>11</v>
      </c>
      <c r="B23" s="9" t="s">
        <v>40</v>
      </c>
      <c r="C23" s="78">
        <v>225</v>
      </c>
      <c r="D23" s="10">
        <v>210</v>
      </c>
      <c r="E23" s="11">
        <f t="shared" si="0"/>
        <v>435</v>
      </c>
      <c r="F23" s="8">
        <f t="shared" si="3"/>
        <v>59</v>
      </c>
      <c r="G23" s="12" t="s">
        <v>41</v>
      </c>
      <c r="H23" s="78">
        <v>225</v>
      </c>
      <c r="I23" s="10">
        <v>210</v>
      </c>
      <c r="J23" s="8">
        <f t="shared" si="1"/>
        <v>435</v>
      </c>
      <c r="K23" s="2"/>
      <c r="L23" s="2" t="s">
        <v>92</v>
      </c>
      <c r="M23" s="7">
        <f>AVERAGE(C49:C52)</f>
        <v>225</v>
      </c>
      <c r="N23" s="7">
        <f>AVERAGE(D49:D52)</f>
        <v>210</v>
      </c>
      <c r="O23" s="2"/>
      <c r="P23" s="2"/>
      <c r="Q23" s="2"/>
    </row>
    <row r="24" spans="1:17" ht="15.75" customHeight="1" x14ac:dyDescent="0.25">
      <c r="A24" s="8">
        <f t="shared" si="2"/>
        <v>12</v>
      </c>
      <c r="B24" s="9" t="s">
        <v>42</v>
      </c>
      <c r="C24" s="78">
        <v>225</v>
      </c>
      <c r="D24" s="10">
        <v>210</v>
      </c>
      <c r="E24" s="11">
        <f t="shared" si="0"/>
        <v>435</v>
      </c>
      <c r="F24" s="8">
        <f t="shared" si="3"/>
        <v>60</v>
      </c>
      <c r="G24" s="12" t="s">
        <v>43</v>
      </c>
      <c r="H24" s="78">
        <v>225</v>
      </c>
      <c r="I24" s="10">
        <v>210</v>
      </c>
      <c r="J24" s="8">
        <f t="shared" si="1"/>
        <v>435</v>
      </c>
      <c r="K24" s="2"/>
      <c r="L24" s="13" t="s">
        <v>100</v>
      </c>
      <c r="M24" s="7">
        <f>AVERAGE(C53:C56)</f>
        <v>225</v>
      </c>
      <c r="N24" s="7">
        <f>AVERAGE(D53:D56)</f>
        <v>210</v>
      </c>
      <c r="O24" s="2"/>
      <c r="P24" s="2"/>
      <c r="Q24" s="2"/>
    </row>
    <row r="25" spans="1:17" ht="15.75" customHeight="1" x14ac:dyDescent="0.25">
      <c r="A25" s="8">
        <f t="shared" si="2"/>
        <v>13</v>
      </c>
      <c r="B25" s="9" t="s">
        <v>44</v>
      </c>
      <c r="C25" s="78">
        <v>225</v>
      </c>
      <c r="D25" s="10">
        <v>210</v>
      </c>
      <c r="E25" s="11">
        <f t="shared" si="0"/>
        <v>435</v>
      </c>
      <c r="F25" s="8">
        <f t="shared" si="3"/>
        <v>61</v>
      </c>
      <c r="G25" s="12" t="s">
        <v>45</v>
      </c>
      <c r="H25" s="78">
        <v>225</v>
      </c>
      <c r="I25" s="10">
        <v>210</v>
      </c>
      <c r="J25" s="8">
        <f t="shared" si="1"/>
        <v>435</v>
      </c>
      <c r="K25" s="2"/>
      <c r="L25" s="16" t="s">
        <v>108</v>
      </c>
      <c r="M25" s="7">
        <f>AVERAGE(C57:C60)</f>
        <v>225</v>
      </c>
      <c r="N25" s="7">
        <f>AVERAGE(D57:D60)</f>
        <v>210</v>
      </c>
      <c r="O25" s="2"/>
      <c r="P25" s="2"/>
      <c r="Q25" s="2"/>
    </row>
    <row r="26" spans="1:17" ht="15.75" customHeight="1" x14ac:dyDescent="0.25">
      <c r="A26" s="8">
        <f t="shared" si="2"/>
        <v>14</v>
      </c>
      <c r="B26" s="9" t="s">
        <v>46</v>
      </c>
      <c r="C26" s="78">
        <v>225</v>
      </c>
      <c r="D26" s="10">
        <v>210</v>
      </c>
      <c r="E26" s="11">
        <f t="shared" si="0"/>
        <v>435</v>
      </c>
      <c r="F26" s="8">
        <f t="shared" si="3"/>
        <v>62</v>
      </c>
      <c r="G26" s="12" t="s">
        <v>47</v>
      </c>
      <c r="H26" s="78">
        <v>225</v>
      </c>
      <c r="I26" s="10">
        <v>210</v>
      </c>
      <c r="J26" s="8">
        <f t="shared" si="1"/>
        <v>435</v>
      </c>
      <c r="K26" s="2"/>
      <c r="L26" s="16" t="s">
        <v>21</v>
      </c>
      <c r="M26" s="7">
        <f>AVERAGE(H13:H16)</f>
        <v>225</v>
      </c>
      <c r="N26" s="7">
        <f>AVERAGE(I13:I16)</f>
        <v>210</v>
      </c>
      <c r="O26" s="2"/>
      <c r="P26" s="2"/>
      <c r="Q26" s="2"/>
    </row>
    <row r="27" spans="1:17" ht="15.75" customHeight="1" x14ac:dyDescent="0.25">
      <c r="A27" s="8">
        <f t="shared" si="2"/>
        <v>15</v>
      </c>
      <c r="B27" s="9" t="s">
        <v>48</v>
      </c>
      <c r="C27" s="78">
        <v>225</v>
      </c>
      <c r="D27" s="10">
        <v>210</v>
      </c>
      <c r="E27" s="11">
        <f t="shared" si="0"/>
        <v>435</v>
      </c>
      <c r="F27" s="8">
        <f t="shared" si="3"/>
        <v>63</v>
      </c>
      <c r="G27" s="12" t="s">
        <v>49</v>
      </c>
      <c r="H27" s="78">
        <v>225</v>
      </c>
      <c r="I27" s="10">
        <v>210</v>
      </c>
      <c r="J27" s="8">
        <f t="shared" si="1"/>
        <v>435</v>
      </c>
      <c r="K27" s="2"/>
      <c r="L27" s="24" t="s">
        <v>29</v>
      </c>
      <c r="M27" s="7">
        <f>AVERAGE(H17:H20)</f>
        <v>225</v>
      </c>
      <c r="N27" s="7">
        <f>AVERAGE(I17:I20)</f>
        <v>210</v>
      </c>
      <c r="O27" s="2"/>
      <c r="P27" s="2"/>
      <c r="Q27" s="2"/>
    </row>
    <row r="28" spans="1:17" ht="15.75" customHeight="1" x14ac:dyDescent="0.25">
      <c r="A28" s="8">
        <f t="shared" si="2"/>
        <v>16</v>
      </c>
      <c r="B28" s="9" t="s">
        <v>50</v>
      </c>
      <c r="C28" s="78">
        <v>225</v>
      </c>
      <c r="D28" s="10">
        <v>210</v>
      </c>
      <c r="E28" s="11">
        <f t="shared" si="0"/>
        <v>435</v>
      </c>
      <c r="F28" s="8">
        <f t="shared" si="3"/>
        <v>64</v>
      </c>
      <c r="G28" s="12" t="s">
        <v>51</v>
      </c>
      <c r="H28" s="78">
        <v>225</v>
      </c>
      <c r="I28" s="10">
        <v>210</v>
      </c>
      <c r="J28" s="8">
        <f t="shared" si="1"/>
        <v>435</v>
      </c>
      <c r="K28" s="2"/>
      <c r="L28" s="2" t="s">
        <v>37</v>
      </c>
      <c r="M28" s="7">
        <f>AVERAGE(H21:H24)</f>
        <v>225</v>
      </c>
      <c r="N28" s="7">
        <f>AVERAGE(I21:I24)</f>
        <v>210</v>
      </c>
      <c r="O28" s="2"/>
      <c r="P28" s="2"/>
      <c r="Q28" s="2"/>
    </row>
    <row r="29" spans="1:17" ht="15.75" customHeight="1" x14ac:dyDescent="0.25">
      <c r="A29" s="8">
        <f t="shared" si="2"/>
        <v>17</v>
      </c>
      <c r="B29" s="9" t="s">
        <v>52</v>
      </c>
      <c r="C29" s="78">
        <v>225</v>
      </c>
      <c r="D29" s="10">
        <v>210</v>
      </c>
      <c r="E29" s="11">
        <f t="shared" si="0"/>
        <v>435</v>
      </c>
      <c r="F29" s="8">
        <f t="shared" si="3"/>
        <v>65</v>
      </c>
      <c r="G29" s="12" t="s">
        <v>53</v>
      </c>
      <c r="H29" s="78">
        <v>225</v>
      </c>
      <c r="I29" s="10">
        <v>210</v>
      </c>
      <c r="J29" s="8">
        <f t="shared" si="1"/>
        <v>435</v>
      </c>
      <c r="K29" s="2"/>
      <c r="L29" s="2" t="s">
        <v>45</v>
      </c>
      <c r="M29" s="7">
        <f>AVERAGE(H25:H28)</f>
        <v>225</v>
      </c>
      <c r="N29" s="7">
        <f>AVERAGE(I25:I28)</f>
        <v>210</v>
      </c>
      <c r="O29" s="2"/>
      <c r="P29" s="2"/>
      <c r="Q29" s="2"/>
    </row>
    <row r="30" spans="1:17" ht="15.75" customHeight="1" x14ac:dyDescent="0.25">
      <c r="A30" s="8">
        <f t="shared" si="2"/>
        <v>18</v>
      </c>
      <c r="B30" s="9" t="s">
        <v>54</v>
      </c>
      <c r="C30" s="78">
        <v>225</v>
      </c>
      <c r="D30" s="10">
        <v>210</v>
      </c>
      <c r="E30" s="11">
        <f t="shared" si="0"/>
        <v>435</v>
      </c>
      <c r="F30" s="8">
        <f t="shared" si="3"/>
        <v>66</v>
      </c>
      <c r="G30" s="12" t="s">
        <v>55</v>
      </c>
      <c r="H30" s="78">
        <v>225</v>
      </c>
      <c r="I30" s="10">
        <v>210</v>
      </c>
      <c r="J30" s="8">
        <f t="shared" si="1"/>
        <v>435</v>
      </c>
      <c r="K30" s="2"/>
      <c r="L30" s="2" t="s">
        <v>53</v>
      </c>
      <c r="M30" s="7">
        <f>AVERAGE(H29:H32)</f>
        <v>225</v>
      </c>
      <c r="N30" s="7">
        <f>AVERAGE(I29:I32)</f>
        <v>210</v>
      </c>
      <c r="O30" s="2"/>
      <c r="P30" s="2"/>
      <c r="Q30" s="2"/>
    </row>
    <row r="31" spans="1:17" ht="15.75" customHeight="1" x14ac:dyDescent="0.25">
      <c r="A31" s="8">
        <f t="shared" si="2"/>
        <v>19</v>
      </c>
      <c r="B31" s="9" t="s">
        <v>56</v>
      </c>
      <c r="C31" s="78">
        <v>225</v>
      </c>
      <c r="D31" s="10">
        <v>210</v>
      </c>
      <c r="E31" s="11">
        <f t="shared" si="0"/>
        <v>435</v>
      </c>
      <c r="F31" s="8">
        <f t="shared" si="3"/>
        <v>67</v>
      </c>
      <c r="G31" s="12" t="s">
        <v>57</v>
      </c>
      <c r="H31" s="78">
        <v>225</v>
      </c>
      <c r="I31" s="10">
        <v>210</v>
      </c>
      <c r="J31" s="8">
        <f t="shared" si="1"/>
        <v>435</v>
      </c>
      <c r="K31" s="2"/>
      <c r="L31" s="2" t="s">
        <v>61</v>
      </c>
      <c r="M31" s="7">
        <f>AVERAGE(H33:H36)</f>
        <v>225</v>
      </c>
      <c r="N31" s="7">
        <f>AVERAGE(I33:I36)</f>
        <v>210</v>
      </c>
      <c r="O31" s="2"/>
      <c r="P31" s="2"/>
      <c r="Q31" s="2"/>
    </row>
    <row r="32" spans="1:17" ht="15.75" customHeight="1" x14ac:dyDescent="0.25">
      <c r="A32" s="8">
        <f t="shared" si="2"/>
        <v>20</v>
      </c>
      <c r="B32" s="9" t="s">
        <v>58</v>
      </c>
      <c r="C32" s="78">
        <v>225</v>
      </c>
      <c r="D32" s="10">
        <v>210</v>
      </c>
      <c r="E32" s="11">
        <f t="shared" si="0"/>
        <v>435</v>
      </c>
      <c r="F32" s="8">
        <f t="shared" si="3"/>
        <v>68</v>
      </c>
      <c r="G32" s="12" t="s">
        <v>59</v>
      </c>
      <c r="H32" s="78">
        <v>225</v>
      </c>
      <c r="I32" s="10">
        <v>210</v>
      </c>
      <c r="J32" s="8">
        <f t="shared" si="1"/>
        <v>435</v>
      </c>
      <c r="K32" s="2"/>
      <c r="L32" s="2" t="s">
        <v>69</v>
      </c>
      <c r="M32" s="7">
        <f>AVERAGE(H37:H40)</f>
        <v>225</v>
      </c>
      <c r="N32" s="7">
        <f>AVERAGE(I37:I40)</f>
        <v>210</v>
      </c>
      <c r="O32" s="2"/>
      <c r="P32" s="2"/>
      <c r="Q32" s="2"/>
    </row>
    <row r="33" spans="1:17" ht="15.75" customHeight="1" x14ac:dyDescent="0.25">
      <c r="A33" s="8">
        <f t="shared" si="2"/>
        <v>21</v>
      </c>
      <c r="B33" s="9" t="s">
        <v>60</v>
      </c>
      <c r="C33" s="78">
        <v>225</v>
      </c>
      <c r="D33" s="10">
        <v>210</v>
      </c>
      <c r="E33" s="11">
        <f t="shared" si="0"/>
        <v>435</v>
      </c>
      <c r="F33" s="8">
        <f t="shared" si="3"/>
        <v>69</v>
      </c>
      <c r="G33" s="12" t="s">
        <v>61</v>
      </c>
      <c r="H33" s="78">
        <v>225</v>
      </c>
      <c r="I33" s="10">
        <v>210</v>
      </c>
      <c r="J33" s="8">
        <f t="shared" si="1"/>
        <v>435</v>
      </c>
      <c r="K33" s="2"/>
      <c r="L33" s="2" t="s">
        <v>77</v>
      </c>
      <c r="M33" s="7">
        <f>AVERAGE(H41:H44)</f>
        <v>225</v>
      </c>
      <c r="N33" s="7">
        <f>AVERAGE(I41:I44)</f>
        <v>210</v>
      </c>
      <c r="O33" s="2"/>
      <c r="P33" s="2"/>
      <c r="Q33" s="2"/>
    </row>
    <row r="34" spans="1:17" ht="15.75" customHeight="1" x14ac:dyDescent="0.25">
      <c r="A34" s="8">
        <f t="shared" si="2"/>
        <v>22</v>
      </c>
      <c r="B34" s="9" t="s">
        <v>62</v>
      </c>
      <c r="C34" s="78">
        <v>225</v>
      </c>
      <c r="D34" s="10">
        <v>210</v>
      </c>
      <c r="E34" s="11">
        <f t="shared" si="0"/>
        <v>435</v>
      </c>
      <c r="F34" s="8">
        <f t="shared" si="3"/>
        <v>70</v>
      </c>
      <c r="G34" s="12" t="s">
        <v>63</v>
      </c>
      <c r="H34" s="78">
        <v>225</v>
      </c>
      <c r="I34" s="10">
        <v>210</v>
      </c>
      <c r="J34" s="8">
        <f t="shared" si="1"/>
        <v>435</v>
      </c>
      <c r="K34" s="2"/>
      <c r="L34" s="2" t="s">
        <v>85</v>
      </c>
      <c r="M34" s="7">
        <f>AVERAGE(H45:H48)</f>
        <v>225</v>
      </c>
      <c r="N34" s="7">
        <f>AVERAGE(I45:I48)</f>
        <v>210</v>
      </c>
      <c r="O34" s="2"/>
      <c r="P34" s="2"/>
      <c r="Q34" s="2"/>
    </row>
    <row r="35" spans="1:17" ht="15.75" customHeight="1" x14ac:dyDescent="0.25">
      <c r="A35" s="8">
        <f t="shared" si="2"/>
        <v>23</v>
      </c>
      <c r="B35" s="9" t="s">
        <v>64</v>
      </c>
      <c r="C35" s="78">
        <v>225</v>
      </c>
      <c r="D35" s="10">
        <v>210</v>
      </c>
      <c r="E35" s="11">
        <f t="shared" si="0"/>
        <v>435</v>
      </c>
      <c r="F35" s="8">
        <f t="shared" si="3"/>
        <v>71</v>
      </c>
      <c r="G35" s="12" t="s">
        <v>65</v>
      </c>
      <c r="H35" s="78">
        <v>225</v>
      </c>
      <c r="I35" s="10">
        <v>210</v>
      </c>
      <c r="J35" s="8">
        <f t="shared" si="1"/>
        <v>435</v>
      </c>
      <c r="K35" s="2"/>
      <c r="L35" s="2" t="s">
        <v>93</v>
      </c>
      <c r="M35" s="7">
        <f>AVERAGE(H49:H52)</f>
        <v>225</v>
      </c>
      <c r="N35" s="7">
        <f>AVERAGE(I49:I52)</f>
        <v>210</v>
      </c>
      <c r="O35" s="2"/>
      <c r="P35" s="2"/>
      <c r="Q35" s="2"/>
    </row>
    <row r="36" spans="1:17" ht="15.75" customHeight="1" x14ac:dyDescent="0.25">
      <c r="A36" s="8">
        <f t="shared" si="2"/>
        <v>24</v>
      </c>
      <c r="B36" s="9" t="s">
        <v>66</v>
      </c>
      <c r="C36" s="78">
        <v>225</v>
      </c>
      <c r="D36" s="10">
        <v>210</v>
      </c>
      <c r="E36" s="11">
        <f t="shared" si="0"/>
        <v>435</v>
      </c>
      <c r="F36" s="8">
        <f t="shared" si="3"/>
        <v>72</v>
      </c>
      <c r="G36" s="12" t="s">
        <v>67</v>
      </c>
      <c r="H36" s="78">
        <v>225</v>
      </c>
      <c r="I36" s="10">
        <v>210</v>
      </c>
      <c r="J36" s="8">
        <f t="shared" si="1"/>
        <v>435</v>
      </c>
      <c r="K36" s="2"/>
      <c r="L36" s="107" t="s">
        <v>101</v>
      </c>
      <c r="M36" s="7">
        <f>AVERAGE(H53:H56)</f>
        <v>225</v>
      </c>
      <c r="N36" s="7">
        <f>AVERAGE(I53:I56)</f>
        <v>210</v>
      </c>
      <c r="O36" s="2"/>
      <c r="P36" s="2"/>
      <c r="Q36" s="2"/>
    </row>
    <row r="37" spans="1:17" ht="15.75" customHeight="1" x14ac:dyDescent="0.25">
      <c r="A37" s="8">
        <v>25</v>
      </c>
      <c r="B37" s="9" t="s">
        <v>68</v>
      </c>
      <c r="C37" s="78">
        <v>225</v>
      </c>
      <c r="D37" s="10">
        <v>210</v>
      </c>
      <c r="E37" s="11">
        <f t="shared" si="0"/>
        <v>435</v>
      </c>
      <c r="F37" s="8">
        <v>73</v>
      </c>
      <c r="G37" s="12" t="s">
        <v>69</v>
      </c>
      <c r="H37" s="78">
        <v>225</v>
      </c>
      <c r="I37" s="10">
        <v>210</v>
      </c>
      <c r="J37" s="8">
        <f t="shared" si="1"/>
        <v>435</v>
      </c>
      <c r="K37" s="2"/>
      <c r="L37" s="107" t="s">
        <v>109</v>
      </c>
      <c r="M37" s="7">
        <f>AVERAGE(H57:H60)</f>
        <v>225</v>
      </c>
      <c r="N37" s="7">
        <f>AVERAGE(I57:I60)</f>
        <v>210</v>
      </c>
      <c r="O37" s="2"/>
      <c r="P37" s="2"/>
      <c r="Q37" s="2"/>
    </row>
    <row r="38" spans="1:17" ht="15.75" customHeight="1" x14ac:dyDescent="0.25">
      <c r="A38" s="8">
        <f t="shared" ref="A38:A60" si="4">A37+1</f>
        <v>26</v>
      </c>
      <c r="B38" s="9" t="s">
        <v>70</v>
      </c>
      <c r="C38" s="78">
        <v>225</v>
      </c>
      <c r="D38" s="10">
        <v>210</v>
      </c>
      <c r="E38" s="8">
        <f t="shared" si="0"/>
        <v>435</v>
      </c>
      <c r="F38" s="8">
        <f t="shared" ref="F38:F60" si="5">F37+1</f>
        <v>74</v>
      </c>
      <c r="G38" s="12" t="s">
        <v>71</v>
      </c>
      <c r="H38" s="78">
        <v>225</v>
      </c>
      <c r="I38" s="10">
        <v>210</v>
      </c>
      <c r="J38" s="8">
        <f t="shared" si="1"/>
        <v>435</v>
      </c>
      <c r="K38" s="2"/>
      <c r="L38" s="107" t="s">
        <v>294</v>
      </c>
      <c r="M38" s="107">
        <f>AVERAGE(M14:M37)</f>
        <v>225</v>
      </c>
      <c r="N38" s="107">
        <f>AVERAGE(N14:N37)</f>
        <v>210</v>
      </c>
      <c r="O38" s="2"/>
      <c r="P38" s="2"/>
      <c r="Q38" s="2"/>
    </row>
    <row r="39" spans="1:17" ht="15.75" customHeight="1" x14ac:dyDescent="0.25">
      <c r="A39" s="8">
        <f t="shared" si="4"/>
        <v>27</v>
      </c>
      <c r="B39" s="9" t="s">
        <v>72</v>
      </c>
      <c r="C39" s="78">
        <v>225</v>
      </c>
      <c r="D39" s="10">
        <v>210</v>
      </c>
      <c r="E39" s="8">
        <f t="shared" si="0"/>
        <v>435</v>
      </c>
      <c r="F39" s="8">
        <f t="shared" si="5"/>
        <v>75</v>
      </c>
      <c r="G39" s="12" t="s">
        <v>73</v>
      </c>
      <c r="H39" s="78">
        <v>225</v>
      </c>
      <c r="I39" s="10">
        <v>210</v>
      </c>
      <c r="J39" s="8">
        <f t="shared" si="1"/>
        <v>435</v>
      </c>
      <c r="K39" s="2"/>
      <c r="L39" s="2"/>
      <c r="M39" s="2"/>
      <c r="N39" s="2"/>
      <c r="O39" s="2"/>
      <c r="P39" s="2"/>
      <c r="Q39" s="2"/>
    </row>
    <row r="40" spans="1:17" ht="15.75" customHeight="1" x14ac:dyDescent="0.25">
      <c r="A40" s="8">
        <f t="shared" si="4"/>
        <v>28</v>
      </c>
      <c r="B40" s="9" t="s">
        <v>74</v>
      </c>
      <c r="C40" s="78">
        <v>225</v>
      </c>
      <c r="D40" s="10">
        <v>210</v>
      </c>
      <c r="E40" s="8">
        <f t="shared" si="0"/>
        <v>435</v>
      </c>
      <c r="F40" s="8">
        <f t="shared" si="5"/>
        <v>76</v>
      </c>
      <c r="G40" s="12" t="s">
        <v>75</v>
      </c>
      <c r="H40" s="78">
        <v>225</v>
      </c>
      <c r="I40" s="10">
        <v>210</v>
      </c>
      <c r="J40" s="8">
        <f t="shared" si="1"/>
        <v>435</v>
      </c>
      <c r="K40" s="2"/>
      <c r="L40" s="2"/>
      <c r="M40" s="2"/>
      <c r="N40" s="2"/>
      <c r="O40" s="2"/>
      <c r="P40" s="2"/>
      <c r="Q40" s="2"/>
    </row>
    <row r="41" spans="1:17" ht="15.75" customHeight="1" x14ac:dyDescent="0.25">
      <c r="A41" s="8">
        <f t="shared" si="4"/>
        <v>29</v>
      </c>
      <c r="B41" s="9" t="s">
        <v>76</v>
      </c>
      <c r="C41" s="78">
        <v>225</v>
      </c>
      <c r="D41" s="10">
        <v>210</v>
      </c>
      <c r="E41" s="8">
        <f t="shared" si="0"/>
        <v>435</v>
      </c>
      <c r="F41" s="8">
        <f t="shared" si="5"/>
        <v>77</v>
      </c>
      <c r="G41" s="12" t="s">
        <v>77</v>
      </c>
      <c r="H41" s="78">
        <v>225</v>
      </c>
      <c r="I41" s="10">
        <v>210</v>
      </c>
      <c r="J41" s="8">
        <f t="shared" si="1"/>
        <v>435</v>
      </c>
      <c r="K41" s="2"/>
      <c r="L41" s="2"/>
      <c r="M41" s="2"/>
      <c r="N41" s="2"/>
      <c r="O41" s="2"/>
      <c r="P41" s="2"/>
      <c r="Q41" s="2"/>
    </row>
    <row r="42" spans="1:17" ht="15.75" customHeight="1" x14ac:dyDescent="0.25">
      <c r="A42" s="8">
        <f t="shared" si="4"/>
        <v>30</v>
      </c>
      <c r="B42" s="9" t="s">
        <v>78</v>
      </c>
      <c r="C42" s="78">
        <v>225</v>
      </c>
      <c r="D42" s="10">
        <v>210</v>
      </c>
      <c r="E42" s="8">
        <f t="shared" si="0"/>
        <v>435</v>
      </c>
      <c r="F42" s="8">
        <f t="shared" si="5"/>
        <v>78</v>
      </c>
      <c r="G42" s="12" t="s">
        <v>79</v>
      </c>
      <c r="H42" s="78">
        <v>225</v>
      </c>
      <c r="I42" s="10">
        <v>210</v>
      </c>
      <c r="J42" s="8">
        <f t="shared" si="1"/>
        <v>435</v>
      </c>
      <c r="K42" s="2"/>
      <c r="L42" s="2"/>
      <c r="M42" s="2"/>
      <c r="N42" s="2"/>
      <c r="O42" s="2"/>
      <c r="P42" s="2"/>
      <c r="Q42" s="2"/>
    </row>
    <row r="43" spans="1:17" ht="15.75" customHeight="1" x14ac:dyDescent="0.25">
      <c r="A43" s="8">
        <f t="shared" si="4"/>
        <v>31</v>
      </c>
      <c r="B43" s="9" t="s">
        <v>80</v>
      </c>
      <c r="C43" s="78">
        <v>225</v>
      </c>
      <c r="D43" s="10">
        <v>210</v>
      </c>
      <c r="E43" s="8">
        <f t="shared" si="0"/>
        <v>435</v>
      </c>
      <c r="F43" s="8">
        <f t="shared" si="5"/>
        <v>79</v>
      </c>
      <c r="G43" s="12" t="s">
        <v>81</v>
      </c>
      <c r="H43" s="78">
        <v>225</v>
      </c>
      <c r="I43" s="10">
        <v>210</v>
      </c>
      <c r="J43" s="8">
        <f t="shared" si="1"/>
        <v>435</v>
      </c>
      <c r="K43" s="2"/>
      <c r="L43" s="2"/>
      <c r="M43" s="2"/>
      <c r="N43" s="2"/>
      <c r="O43" s="2"/>
      <c r="P43" s="2"/>
      <c r="Q43" s="2"/>
    </row>
    <row r="44" spans="1:17" ht="15.75" customHeight="1" x14ac:dyDescent="0.25">
      <c r="A44" s="8">
        <f t="shared" si="4"/>
        <v>32</v>
      </c>
      <c r="B44" s="9" t="s">
        <v>82</v>
      </c>
      <c r="C44" s="78">
        <v>225</v>
      </c>
      <c r="D44" s="10">
        <v>210</v>
      </c>
      <c r="E44" s="8">
        <f t="shared" si="0"/>
        <v>435</v>
      </c>
      <c r="F44" s="8">
        <f t="shared" si="5"/>
        <v>80</v>
      </c>
      <c r="G44" s="12" t="s">
        <v>83</v>
      </c>
      <c r="H44" s="78">
        <v>225</v>
      </c>
      <c r="I44" s="10">
        <v>210</v>
      </c>
      <c r="J44" s="8">
        <f t="shared" si="1"/>
        <v>435</v>
      </c>
      <c r="K44" s="2"/>
      <c r="L44" s="2"/>
      <c r="M44" s="2"/>
      <c r="N44" s="2"/>
      <c r="O44" s="2"/>
      <c r="P44" s="2"/>
      <c r="Q44" s="2"/>
    </row>
    <row r="45" spans="1:17" ht="15.75" customHeight="1" x14ac:dyDescent="0.25">
      <c r="A45" s="8">
        <f t="shared" si="4"/>
        <v>33</v>
      </c>
      <c r="B45" s="9" t="s">
        <v>84</v>
      </c>
      <c r="C45" s="78">
        <v>225</v>
      </c>
      <c r="D45" s="10">
        <v>210</v>
      </c>
      <c r="E45" s="8">
        <f t="shared" si="0"/>
        <v>435</v>
      </c>
      <c r="F45" s="8">
        <f t="shared" si="5"/>
        <v>81</v>
      </c>
      <c r="G45" s="12" t="s">
        <v>85</v>
      </c>
      <c r="H45" s="78">
        <v>225</v>
      </c>
      <c r="I45" s="10">
        <v>210</v>
      </c>
      <c r="J45" s="8">
        <f t="shared" si="1"/>
        <v>435</v>
      </c>
      <c r="K45" s="2"/>
      <c r="L45" s="2"/>
      <c r="M45" s="2"/>
      <c r="N45" s="2"/>
      <c r="O45" s="2"/>
      <c r="P45" s="2"/>
      <c r="Q45" s="2"/>
    </row>
    <row r="46" spans="1:17" ht="15.75" customHeight="1" x14ac:dyDescent="0.25">
      <c r="A46" s="8">
        <f t="shared" si="4"/>
        <v>34</v>
      </c>
      <c r="B46" s="9" t="s">
        <v>86</v>
      </c>
      <c r="C46" s="78">
        <v>225</v>
      </c>
      <c r="D46" s="10">
        <v>210</v>
      </c>
      <c r="E46" s="8">
        <f t="shared" si="0"/>
        <v>435</v>
      </c>
      <c r="F46" s="8">
        <f t="shared" si="5"/>
        <v>82</v>
      </c>
      <c r="G46" s="12" t="s">
        <v>87</v>
      </c>
      <c r="H46" s="78">
        <v>225</v>
      </c>
      <c r="I46" s="10">
        <v>210</v>
      </c>
      <c r="J46" s="8">
        <f t="shared" si="1"/>
        <v>435</v>
      </c>
      <c r="K46" s="2"/>
      <c r="L46" s="2"/>
      <c r="M46" s="2"/>
      <c r="N46" s="2"/>
      <c r="O46" s="2"/>
      <c r="P46" s="2"/>
      <c r="Q46" s="2"/>
    </row>
    <row r="47" spans="1:17" ht="15.75" customHeight="1" x14ac:dyDescent="0.25">
      <c r="A47" s="8">
        <f t="shared" si="4"/>
        <v>35</v>
      </c>
      <c r="B47" s="9" t="s">
        <v>88</v>
      </c>
      <c r="C47" s="78">
        <v>225</v>
      </c>
      <c r="D47" s="10">
        <v>210</v>
      </c>
      <c r="E47" s="8">
        <f t="shared" si="0"/>
        <v>435</v>
      </c>
      <c r="F47" s="8">
        <f t="shared" si="5"/>
        <v>83</v>
      </c>
      <c r="G47" s="12" t="s">
        <v>89</v>
      </c>
      <c r="H47" s="78">
        <v>225</v>
      </c>
      <c r="I47" s="10">
        <v>210</v>
      </c>
      <c r="J47" s="8">
        <f t="shared" si="1"/>
        <v>435</v>
      </c>
      <c r="K47" s="2"/>
      <c r="L47" s="2"/>
      <c r="M47" s="2"/>
      <c r="N47" s="2"/>
      <c r="O47" s="2"/>
      <c r="P47" s="2"/>
      <c r="Q47" s="2"/>
    </row>
    <row r="48" spans="1:17" ht="15.75" customHeight="1" x14ac:dyDescent="0.25">
      <c r="A48" s="8">
        <f t="shared" si="4"/>
        <v>36</v>
      </c>
      <c r="B48" s="9" t="s">
        <v>90</v>
      </c>
      <c r="C48" s="78">
        <v>225</v>
      </c>
      <c r="D48" s="10">
        <v>210</v>
      </c>
      <c r="E48" s="8">
        <f t="shared" si="0"/>
        <v>435</v>
      </c>
      <c r="F48" s="8">
        <f t="shared" si="5"/>
        <v>84</v>
      </c>
      <c r="G48" s="12" t="s">
        <v>91</v>
      </c>
      <c r="H48" s="78">
        <v>225</v>
      </c>
      <c r="I48" s="10">
        <v>210</v>
      </c>
      <c r="J48" s="8">
        <f t="shared" si="1"/>
        <v>435</v>
      </c>
      <c r="K48" s="2"/>
      <c r="L48" s="2"/>
      <c r="M48" s="2"/>
      <c r="N48" s="2"/>
      <c r="O48" s="2"/>
      <c r="P48" s="2"/>
      <c r="Q48" s="2"/>
    </row>
    <row r="49" spans="1:17" ht="15.75" customHeight="1" x14ac:dyDescent="0.25">
      <c r="A49" s="8">
        <f t="shared" si="4"/>
        <v>37</v>
      </c>
      <c r="B49" s="9" t="s">
        <v>92</v>
      </c>
      <c r="C49" s="78">
        <v>225</v>
      </c>
      <c r="D49" s="10">
        <v>210</v>
      </c>
      <c r="E49" s="8">
        <f t="shared" si="0"/>
        <v>435</v>
      </c>
      <c r="F49" s="8">
        <f t="shared" si="5"/>
        <v>85</v>
      </c>
      <c r="G49" s="12" t="s">
        <v>93</v>
      </c>
      <c r="H49" s="78">
        <v>225</v>
      </c>
      <c r="I49" s="10">
        <v>210</v>
      </c>
      <c r="J49" s="8">
        <f t="shared" si="1"/>
        <v>435</v>
      </c>
      <c r="K49" s="2"/>
      <c r="L49" s="2"/>
      <c r="M49" s="2"/>
      <c r="N49" s="2"/>
      <c r="O49" s="2"/>
      <c r="P49" s="2"/>
      <c r="Q49" s="2"/>
    </row>
    <row r="50" spans="1:17" ht="15.75" customHeight="1" x14ac:dyDescent="0.25">
      <c r="A50" s="8">
        <f t="shared" si="4"/>
        <v>38</v>
      </c>
      <c r="B50" s="12" t="s">
        <v>94</v>
      </c>
      <c r="C50" s="78">
        <v>225</v>
      </c>
      <c r="D50" s="10">
        <v>210</v>
      </c>
      <c r="E50" s="8">
        <f t="shared" si="0"/>
        <v>435</v>
      </c>
      <c r="F50" s="8">
        <f t="shared" si="5"/>
        <v>86</v>
      </c>
      <c r="G50" s="12" t="s">
        <v>95</v>
      </c>
      <c r="H50" s="78">
        <v>225</v>
      </c>
      <c r="I50" s="10">
        <v>210</v>
      </c>
      <c r="J50" s="8">
        <f t="shared" si="1"/>
        <v>435</v>
      </c>
      <c r="K50" s="2"/>
      <c r="L50" s="2"/>
      <c r="M50" s="2"/>
      <c r="N50" s="2"/>
      <c r="O50" s="2"/>
      <c r="P50" s="2"/>
      <c r="Q50" s="2"/>
    </row>
    <row r="51" spans="1:17" ht="15.75" customHeight="1" x14ac:dyDescent="0.25">
      <c r="A51" s="8">
        <f t="shared" si="4"/>
        <v>39</v>
      </c>
      <c r="B51" s="12" t="s">
        <v>96</v>
      </c>
      <c r="C51" s="78">
        <v>225</v>
      </c>
      <c r="D51" s="10">
        <v>210</v>
      </c>
      <c r="E51" s="8">
        <f t="shared" si="0"/>
        <v>435</v>
      </c>
      <c r="F51" s="8">
        <f t="shared" si="5"/>
        <v>87</v>
      </c>
      <c r="G51" s="12" t="s">
        <v>97</v>
      </c>
      <c r="H51" s="78">
        <v>225</v>
      </c>
      <c r="I51" s="10">
        <v>210</v>
      </c>
      <c r="J51" s="8">
        <f t="shared" si="1"/>
        <v>435</v>
      </c>
      <c r="K51" s="2"/>
      <c r="L51" s="2"/>
      <c r="M51" s="2"/>
      <c r="N51" s="2"/>
      <c r="O51" s="2"/>
      <c r="P51" s="2"/>
      <c r="Q51" s="2"/>
    </row>
    <row r="52" spans="1:17" ht="15.75" customHeight="1" x14ac:dyDescent="0.25">
      <c r="A52" s="8">
        <f t="shared" si="4"/>
        <v>40</v>
      </c>
      <c r="B52" s="12" t="s">
        <v>98</v>
      </c>
      <c r="C52" s="78">
        <v>225</v>
      </c>
      <c r="D52" s="10">
        <v>210</v>
      </c>
      <c r="E52" s="8">
        <f t="shared" si="0"/>
        <v>435</v>
      </c>
      <c r="F52" s="8">
        <f t="shared" si="5"/>
        <v>88</v>
      </c>
      <c r="G52" s="12" t="s">
        <v>99</v>
      </c>
      <c r="H52" s="78">
        <v>225</v>
      </c>
      <c r="I52" s="10">
        <v>210</v>
      </c>
      <c r="J52" s="8">
        <f t="shared" si="1"/>
        <v>435</v>
      </c>
      <c r="K52" s="2"/>
      <c r="L52" s="2"/>
      <c r="M52" s="2"/>
      <c r="N52" s="2"/>
      <c r="O52" s="2"/>
      <c r="P52" s="2"/>
      <c r="Q52" s="2"/>
    </row>
    <row r="53" spans="1:17" ht="15.75" customHeight="1" x14ac:dyDescent="0.25">
      <c r="A53" s="8">
        <f t="shared" si="4"/>
        <v>41</v>
      </c>
      <c r="B53" s="12" t="s">
        <v>100</v>
      </c>
      <c r="C53" s="78">
        <v>225</v>
      </c>
      <c r="D53" s="10">
        <v>210</v>
      </c>
      <c r="E53" s="8">
        <f t="shared" si="0"/>
        <v>435</v>
      </c>
      <c r="F53" s="8">
        <f t="shared" si="5"/>
        <v>89</v>
      </c>
      <c r="G53" s="12" t="s">
        <v>101</v>
      </c>
      <c r="H53" s="78">
        <v>225</v>
      </c>
      <c r="I53" s="10">
        <v>210</v>
      </c>
      <c r="J53" s="8">
        <f t="shared" si="1"/>
        <v>435</v>
      </c>
      <c r="K53" s="2"/>
      <c r="L53" s="13"/>
      <c r="M53" s="13"/>
      <c r="N53" s="13"/>
      <c r="O53" s="2"/>
      <c r="P53" s="2"/>
      <c r="Q53" s="2"/>
    </row>
    <row r="54" spans="1:17" ht="15.75" customHeight="1" x14ac:dyDescent="0.25">
      <c r="A54" s="8">
        <f t="shared" si="4"/>
        <v>42</v>
      </c>
      <c r="B54" s="12" t="s">
        <v>102</v>
      </c>
      <c r="C54" s="78">
        <v>225</v>
      </c>
      <c r="D54" s="10">
        <v>210</v>
      </c>
      <c r="E54" s="8">
        <f t="shared" si="0"/>
        <v>435</v>
      </c>
      <c r="F54" s="8">
        <f t="shared" si="5"/>
        <v>90</v>
      </c>
      <c r="G54" s="12" t="s">
        <v>103</v>
      </c>
      <c r="H54" s="78">
        <v>225</v>
      </c>
      <c r="I54" s="10">
        <v>210</v>
      </c>
      <c r="J54" s="8">
        <f t="shared" si="1"/>
        <v>435</v>
      </c>
      <c r="K54" s="2"/>
      <c r="L54" s="13"/>
      <c r="M54" s="13"/>
      <c r="N54" s="13"/>
      <c r="O54" s="2"/>
      <c r="P54" s="2"/>
      <c r="Q54" s="2"/>
    </row>
    <row r="55" spans="1:17" ht="15.75" customHeight="1" x14ac:dyDescent="0.25">
      <c r="A55" s="8">
        <f t="shared" si="4"/>
        <v>43</v>
      </c>
      <c r="B55" s="12" t="s">
        <v>104</v>
      </c>
      <c r="C55" s="78">
        <v>225</v>
      </c>
      <c r="D55" s="10">
        <v>210</v>
      </c>
      <c r="E55" s="8">
        <f t="shared" si="0"/>
        <v>435</v>
      </c>
      <c r="F55" s="8">
        <f t="shared" si="5"/>
        <v>91</v>
      </c>
      <c r="G55" s="12" t="s">
        <v>105</v>
      </c>
      <c r="H55" s="78">
        <v>225</v>
      </c>
      <c r="I55" s="10">
        <v>210</v>
      </c>
      <c r="J55" s="8">
        <f t="shared" si="1"/>
        <v>435</v>
      </c>
      <c r="K55" s="2"/>
      <c r="L55" s="13"/>
      <c r="M55" s="13"/>
      <c r="N55" s="13"/>
      <c r="O55" s="2"/>
      <c r="P55" s="2"/>
      <c r="Q55" s="2"/>
    </row>
    <row r="56" spans="1:17" ht="15.75" customHeight="1" x14ac:dyDescent="0.25">
      <c r="A56" s="8">
        <f t="shared" si="4"/>
        <v>44</v>
      </c>
      <c r="B56" s="12" t="s">
        <v>106</v>
      </c>
      <c r="C56" s="78">
        <v>225</v>
      </c>
      <c r="D56" s="10">
        <v>210</v>
      </c>
      <c r="E56" s="8">
        <f t="shared" si="0"/>
        <v>435</v>
      </c>
      <c r="F56" s="8">
        <f t="shared" si="5"/>
        <v>92</v>
      </c>
      <c r="G56" s="12" t="s">
        <v>107</v>
      </c>
      <c r="H56" s="78">
        <v>225</v>
      </c>
      <c r="I56" s="10">
        <v>210</v>
      </c>
      <c r="J56" s="8">
        <f t="shared" si="1"/>
        <v>435</v>
      </c>
      <c r="K56" s="2"/>
      <c r="L56" s="13"/>
      <c r="M56" s="13"/>
      <c r="N56" s="13"/>
      <c r="O56" s="2"/>
      <c r="P56" s="2"/>
      <c r="Q56" s="2"/>
    </row>
    <row r="57" spans="1:17" ht="15.75" customHeight="1" x14ac:dyDescent="0.25">
      <c r="A57" s="8">
        <f t="shared" si="4"/>
        <v>45</v>
      </c>
      <c r="B57" s="12" t="s">
        <v>108</v>
      </c>
      <c r="C57" s="78">
        <v>225</v>
      </c>
      <c r="D57" s="10">
        <v>210</v>
      </c>
      <c r="E57" s="8">
        <f t="shared" si="0"/>
        <v>435</v>
      </c>
      <c r="F57" s="8">
        <f t="shared" si="5"/>
        <v>93</v>
      </c>
      <c r="G57" s="12" t="s">
        <v>109</v>
      </c>
      <c r="H57" s="78">
        <v>225</v>
      </c>
      <c r="I57" s="10">
        <v>210</v>
      </c>
      <c r="J57" s="8">
        <f t="shared" si="1"/>
        <v>435</v>
      </c>
      <c r="K57" s="2"/>
      <c r="L57" s="14"/>
      <c r="M57" s="13"/>
      <c r="N57" s="15"/>
      <c r="O57" s="2"/>
      <c r="P57" s="2"/>
      <c r="Q57" s="2"/>
    </row>
    <row r="58" spans="1:17" ht="15.75" customHeight="1" x14ac:dyDescent="0.25">
      <c r="A58" s="8">
        <f t="shared" si="4"/>
        <v>46</v>
      </c>
      <c r="B58" s="12" t="s">
        <v>110</v>
      </c>
      <c r="C58" s="78">
        <v>225</v>
      </c>
      <c r="D58" s="10">
        <v>210</v>
      </c>
      <c r="E58" s="8">
        <f t="shared" si="0"/>
        <v>435</v>
      </c>
      <c r="F58" s="8">
        <f t="shared" si="5"/>
        <v>94</v>
      </c>
      <c r="G58" s="12" t="s">
        <v>111</v>
      </c>
      <c r="H58" s="78">
        <v>225</v>
      </c>
      <c r="I58" s="10">
        <v>210</v>
      </c>
      <c r="J58" s="8">
        <f t="shared" si="1"/>
        <v>435</v>
      </c>
      <c r="K58" s="2"/>
      <c r="L58" s="16"/>
      <c r="M58" s="13"/>
      <c r="N58" s="15"/>
      <c r="O58" s="2"/>
      <c r="P58" s="2"/>
      <c r="Q58" s="2"/>
    </row>
    <row r="59" spans="1:17" ht="15.75" customHeight="1" x14ac:dyDescent="0.25">
      <c r="A59" s="17">
        <f t="shared" si="4"/>
        <v>47</v>
      </c>
      <c r="B59" s="18" t="s">
        <v>112</v>
      </c>
      <c r="C59" s="78">
        <v>225</v>
      </c>
      <c r="D59" s="10">
        <v>210</v>
      </c>
      <c r="E59" s="17">
        <f t="shared" si="0"/>
        <v>435</v>
      </c>
      <c r="F59" s="17">
        <f t="shared" si="5"/>
        <v>95</v>
      </c>
      <c r="G59" s="18" t="s">
        <v>113</v>
      </c>
      <c r="H59" s="78">
        <v>225</v>
      </c>
      <c r="I59" s="10">
        <v>210</v>
      </c>
      <c r="J59" s="17">
        <f t="shared" si="1"/>
        <v>435</v>
      </c>
      <c r="K59" s="2"/>
      <c r="L59" s="16"/>
      <c r="M59" s="19"/>
      <c r="N59" s="15"/>
      <c r="O59" s="2"/>
      <c r="P59" s="2"/>
      <c r="Q59" s="2"/>
    </row>
    <row r="60" spans="1:17" ht="15.75" customHeight="1" x14ac:dyDescent="0.25">
      <c r="A60" s="17">
        <f t="shared" si="4"/>
        <v>48</v>
      </c>
      <c r="B60" s="18" t="s">
        <v>114</v>
      </c>
      <c r="C60" s="78">
        <v>225</v>
      </c>
      <c r="D60" s="10">
        <v>210</v>
      </c>
      <c r="E60" s="17">
        <f t="shared" si="0"/>
        <v>435</v>
      </c>
      <c r="F60" s="17">
        <f t="shared" si="5"/>
        <v>96</v>
      </c>
      <c r="G60" s="18" t="s">
        <v>115</v>
      </c>
      <c r="H60" s="78">
        <v>225</v>
      </c>
      <c r="I60" s="10">
        <v>210</v>
      </c>
      <c r="J60" s="17">
        <f t="shared" si="1"/>
        <v>435</v>
      </c>
      <c r="K60" s="2"/>
      <c r="L60" s="16"/>
      <c r="M60" s="19"/>
      <c r="N60" s="2"/>
      <c r="O60" s="2"/>
      <c r="P60" s="2"/>
      <c r="Q60" s="2"/>
    </row>
    <row r="61" spans="1:17" ht="30.75" customHeight="1" x14ac:dyDescent="0.3">
      <c r="A61" s="127" t="s">
        <v>116</v>
      </c>
      <c r="B61" s="128"/>
      <c r="C61" s="128"/>
      <c r="D61" s="129"/>
      <c r="E61" s="130" t="s">
        <v>117</v>
      </c>
      <c r="F61" s="131"/>
      <c r="G61" s="131"/>
      <c r="H61" s="131"/>
      <c r="I61" s="131"/>
      <c r="J61" s="132"/>
      <c r="K61" s="2"/>
      <c r="L61" s="14"/>
      <c r="M61" s="2"/>
      <c r="N61" s="2"/>
      <c r="O61" s="45"/>
      <c r="P61" s="2"/>
      <c r="Q61" s="2"/>
    </row>
    <row r="62" spans="1:17" ht="50.25" customHeight="1" x14ac:dyDescent="0.25">
      <c r="A62" s="135" t="s">
        <v>229</v>
      </c>
      <c r="B62" s="136"/>
      <c r="C62" s="136"/>
      <c r="D62" s="136"/>
      <c r="E62" s="136"/>
      <c r="F62" s="136"/>
      <c r="G62" s="137"/>
      <c r="H62" s="20" t="s">
        <v>118</v>
      </c>
      <c r="I62" s="20" t="s">
        <v>119</v>
      </c>
      <c r="J62" s="20" t="s">
        <v>120</v>
      </c>
      <c r="K62" s="2"/>
      <c r="L62" s="16"/>
      <c r="M62" s="7"/>
      <c r="N62" s="7"/>
      <c r="O62" s="7"/>
      <c r="P62" s="7"/>
      <c r="Q62" s="7"/>
    </row>
    <row r="63" spans="1:17" ht="24.75" customHeight="1" x14ac:dyDescent="0.25">
      <c r="A63" s="158"/>
      <c r="B63" s="159"/>
      <c r="C63" s="159"/>
      <c r="D63" s="159"/>
      <c r="E63" s="142" t="s">
        <v>219</v>
      </c>
      <c r="F63" s="143"/>
      <c r="G63" s="144"/>
      <c r="H63" s="21">
        <v>2.5819999999999999</v>
      </c>
      <c r="I63" s="21">
        <v>4.6680000000000001</v>
      </c>
      <c r="J63" s="21">
        <f>H63+I63</f>
        <v>7.25</v>
      </c>
      <c r="K63" s="2"/>
      <c r="L63" s="22">
        <f>1000.5+144.916</f>
        <v>1145.4159999999999</v>
      </c>
      <c r="M63" s="32">
        <f>L63/1000</f>
        <v>1.145416</v>
      </c>
      <c r="N63" s="4"/>
      <c r="O63" s="7"/>
      <c r="P63" s="7"/>
      <c r="Q63" s="7"/>
    </row>
    <row r="64" spans="1:17" ht="26.25" customHeight="1" x14ac:dyDescent="0.25">
      <c r="A64" s="160"/>
      <c r="B64" s="161"/>
      <c r="C64" s="161"/>
      <c r="D64" s="161"/>
      <c r="E64" s="145" t="s">
        <v>220</v>
      </c>
      <c r="F64" s="146"/>
      <c r="G64" s="147"/>
      <c r="H64" s="36">
        <v>0</v>
      </c>
      <c r="I64" s="36">
        <f>L82</f>
        <v>1.145416</v>
      </c>
      <c r="J64" s="36">
        <f>H64+I64</f>
        <v>1.145416</v>
      </c>
      <c r="K64" s="2"/>
      <c r="L64" s="24"/>
      <c r="M64" s="24"/>
      <c r="N64" s="4"/>
      <c r="O64" s="7"/>
      <c r="P64" s="7"/>
      <c r="Q64" s="7"/>
    </row>
    <row r="65" spans="1:17" ht="16.5" customHeight="1" x14ac:dyDescent="0.25">
      <c r="A65" s="25"/>
      <c r="B65" s="7" t="s">
        <v>121</v>
      </c>
      <c r="C65" s="7"/>
      <c r="D65" s="7"/>
      <c r="E65" s="7"/>
      <c r="F65" s="7"/>
      <c r="G65" s="7"/>
      <c r="H65" s="7"/>
      <c r="I65" s="7"/>
      <c r="J65" s="26"/>
      <c r="K65" s="2"/>
      <c r="L65" s="4"/>
      <c r="M65" s="4"/>
      <c r="N65" s="4"/>
      <c r="O65" s="23" t="s">
        <v>122</v>
      </c>
      <c r="P65" s="23" t="s">
        <v>123</v>
      </c>
      <c r="Q65" s="7"/>
    </row>
    <row r="66" spans="1:17" ht="36" customHeight="1" x14ac:dyDescent="0.25">
      <c r="A66" s="148" t="s">
        <v>221</v>
      </c>
      <c r="B66" s="149"/>
      <c r="C66" s="149"/>
      <c r="D66" s="149"/>
      <c r="E66" s="149"/>
      <c r="F66" s="149"/>
      <c r="G66" s="149"/>
      <c r="H66" s="149"/>
      <c r="I66" s="149"/>
      <c r="J66" s="150"/>
      <c r="K66" s="2" t="s">
        <v>124</v>
      </c>
      <c r="L66" s="24"/>
      <c r="M66" s="27">
        <v>0.375</v>
      </c>
      <c r="N66" s="28">
        <v>0.53600000000000003</v>
      </c>
      <c r="O66" s="29">
        <f>M66+N66</f>
        <v>0.91100000000000003</v>
      </c>
      <c r="P66" s="29">
        <f>O66/J63*100</f>
        <v>12.565517241379313</v>
      </c>
      <c r="Q66" s="7"/>
    </row>
    <row r="67" spans="1:17" ht="25.5" customHeight="1" x14ac:dyDescent="0.25">
      <c r="A67" s="30"/>
      <c r="B67" s="31"/>
      <c r="C67" s="31"/>
      <c r="D67" s="31"/>
      <c r="E67" s="31"/>
      <c r="F67" s="31"/>
      <c r="G67" s="31"/>
      <c r="H67" s="151" t="s">
        <v>125</v>
      </c>
      <c r="I67" s="152"/>
      <c r="J67" s="153"/>
      <c r="K67" s="2"/>
      <c r="L67" s="4"/>
      <c r="M67" s="29">
        <f>H63+H64-M66-0.018</f>
        <v>2.1890000000000001</v>
      </c>
      <c r="N67" s="29">
        <f>I63+I64-N66-0.018</f>
        <v>5.2594160000000008</v>
      </c>
      <c r="O67" s="7"/>
      <c r="P67" s="7"/>
      <c r="Q67" s="7"/>
    </row>
    <row r="68" spans="1:17" ht="25.5" customHeight="1" x14ac:dyDescent="0.25">
      <c r="A68" s="40"/>
      <c r="B68" s="40"/>
      <c r="C68" s="40"/>
      <c r="D68" s="40"/>
      <c r="E68" s="40"/>
      <c r="F68" s="40"/>
      <c r="G68" s="40"/>
      <c r="H68" s="41"/>
      <c r="I68" s="42"/>
      <c r="J68" s="42"/>
      <c r="K68" s="2"/>
      <c r="L68" s="23" t="s">
        <v>130</v>
      </c>
      <c r="M68" s="29">
        <f>11.833*225/1000</f>
        <v>2.6624250000000003</v>
      </c>
      <c r="N68" s="29">
        <v>0</v>
      </c>
      <c r="O68" s="7"/>
      <c r="P68" s="7"/>
      <c r="Q68" s="7"/>
    </row>
    <row r="69" spans="1:17" ht="33.75" customHeight="1" x14ac:dyDescent="0.25">
      <c r="A69" s="2"/>
      <c r="B69" s="2"/>
      <c r="C69" s="2"/>
      <c r="D69" s="2"/>
      <c r="E69" s="2"/>
      <c r="F69" s="2"/>
      <c r="G69" s="2"/>
      <c r="H69" s="2"/>
      <c r="I69" s="2"/>
      <c r="J69" s="2"/>
      <c r="K69" s="2"/>
      <c r="L69" s="4"/>
      <c r="M69" s="32">
        <f>(M67+M68)/24</f>
        <v>0.20214270833333337</v>
      </c>
      <c r="N69" s="32">
        <f>(N67+N68)/24</f>
        <v>0.21914233333333336</v>
      </c>
      <c r="O69" s="23"/>
      <c r="P69" s="32">
        <f>M69+N69</f>
        <v>0.42128504166666669</v>
      </c>
      <c r="Q69" s="7"/>
    </row>
    <row r="70" spans="1:17" ht="15.75" customHeight="1" x14ac:dyDescent="0.25">
      <c r="A70" s="2"/>
      <c r="B70" s="2"/>
      <c r="C70" s="2"/>
      <c r="D70" s="2"/>
      <c r="E70" s="2"/>
      <c r="F70" s="2"/>
      <c r="G70" s="2"/>
      <c r="H70" s="2"/>
      <c r="I70" s="2"/>
      <c r="J70" s="2"/>
      <c r="K70" s="2"/>
      <c r="L70" s="7"/>
      <c r="M70" s="29">
        <f>M69*1000</f>
        <v>202.14270833333336</v>
      </c>
      <c r="N70" s="29">
        <f>N69*1000</f>
        <v>219.14233333333337</v>
      </c>
      <c r="O70" s="23"/>
      <c r="P70" s="29">
        <f>M70+N70</f>
        <v>421.28504166666676</v>
      </c>
      <c r="Q70" s="7"/>
    </row>
    <row r="71" spans="1:17" ht="15.75" customHeight="1" x14ac:dyDescent="0.25">
      <c r="A71" s="2"/>
      <c r="B71" s="2"/>
      <c r="C71" s="2"/>
      <c r="D71" s="2"/>
      <c r="E71" s="2"/>
      <c r="F71" s="2" t="s">
        <v>124</v>
      </c>
      <c r="G71" s="2"/>
      <c r="H71" s="2"/>
      <c r="I71" s="2"/>
      <c r="J71" s="2"/>
      <c r="K71" s="2"/>
      <c r="L71" s="2"/>
      <c r="M71" s="34"/>
      <c r="N71" s="34"/>
      <c r="O71" s="2"/>
      <c r="P71" s="2"/>
      <c r="Q71" s="2"/>
    </row>
    <row r="72" spans="1:17" ht="15.75" customHeight="1" x14ac:dyDescent="0.25">
      <c r="A72" s="133"/>
      <c r="B72" s="134"/>
      <c r="C72" s="134"/>
      <c r="D72" s="134"/>
      <c r="E72" s="76"/>
      <c r="F72" s="2"/>
      <c r="G72" s="2"/>
      <c r="H72" s="2"/>
      <c r="I72" s="2"/>
      <c r="J72" s="76"/>
      <c r="K72" s="2"/>
      <c r="L72" s="2"/>
      <c r="M72" s="2"/>
      <c r="N72" s="2"/>
      <c r="O72" s="2"/>
      <c r="P72" s="2"/>
      <c r="Q72" s="2"/>
    </row>
    <row r="73" spans="1:17" ht="15.75" customHeight="1" x14ac:dyDescent="0.25">
      <c r="A73" s="2"/>
      <c r="B73" s="2"/>
      <c r="C73" s="2"/>
      <c r="D73" s="2"/>
      <c r="E73" s="2"/>
      <c r="F73" s="2"/>
      <c r="G73" s="2"/>
      <c r="H73" s="2"/>
      <c r="I73" s="2"/>
      <c r="J73" s="2"/>
      <c r="K73" s="2"/>
      <c r="L73" s="2"/>
      <c r="M73" s="2"/>
      <c r="N73" s="2"/>
      <c r="O73" s="2"/>
      <c r="P73" s="2"/>
      <c r="Q73" s="2"/>
    </row>
    <row r="74" spans="1:17" ht="15.75" customHeight="1" x14ac:dyDescent="0.25">
      <c r="A74" s="2"/>
      <c r="B74" s="2"/>
      <c r="C74" s="2"/>
      <c r="D74" s="2"/>
      <c r="E74" s="33"/>
      <c r="F74" s="2"/>
      <c r="G74" s="2"/>
      <c r="H74" s="2"/>
      <c r="I74" s="2"/>
      <c r="J74" s="2"/>
      <c r="K74" s="16"/>
      <c r="L74" s="16"/>
      <c r="M74" s="2"/>
      <c r="N74" s="2"/>
      <c r="O74" s="2"/>
      <c r="P74" s="2"/>
      <c r="Q74" s="2"/>
    </row>
    <row r="75" spans="1:17" ht="15.75" customHeight="1" x14ac:dyDescent="0.25">
      <c r="A75" s="2"/>
      <c r="B75" s="2"/>
      <c r="C75" s="2"/>
      <c r="D75" s="2"/>
      <c r="E75" s="2"/>
      <c r="F75" s="2"/>
      <c r="G75" s="2"/>
      <c r="H75" s="2"/>
      <c r="I75" s="2"/>
      <c r="J75" s="2"/>
      <c r="K75" s="16"/>
      <c r="L75" s="16"/>
      <c r="M75" s="2"/>
      <c r="N75" s="2"/>
      <c r="O75" s="2"/>
      <c r="P75" s="2"/>
      <c r="Q75" s="2"/>
    </row>
    <row r="76" spans="1:17" ht="15.75" customHeight="1" x14ac:dyDescent="0.25">
      <c r="A76" s="2"/>
      <c r="B76" s="2"/>
      <c r="C76" s="2"/>
      <c r="D76" s="2"/>
      <c r="E76" s="2"/>
      <c r="F76" s="2"/>
      <c r="G76" s="2"/>
      <c r="H76" s="2"/>
      <c r="I76" s="2"/>
      <c r="J76" s="2"/>
      <c r="K76" s="16"/>
      <c r="L76" s="16"/>
      <c r="M76" s="2"/>
      <c r="N76" s="2"/>
      <c r="O76" s="2"/>
      <c r="P76" s="2"/>
      <c r="Q76" s="2"/>
    </row>
    <row r="77" spans="1:17" ht="15.75" customHeight="1" x14ac:dyDescent="0.25">
      <c r="A77" s="2"/>
      <c r="B77" s="2"/>
      <c r="C77" s="2"/>
      <c r="D77" s="2"/>
      <c r="E77" s="2"/>
      <c r="F77" s="2"/>
      <c r="G77" s="2"/>
      <c r="H77" s="2"/>
      <c r="I77" s="2"/>
      <c r="J77" s="2"/>
      <c r="K77" s="2"/>
      <c r="L77" s="2"/>
      <c r="M77" s="2"/>
      <c r="N77" s="2"/>
      <c r="O77" s="2"/>
      <c r="P77" s="2"/>
      <c r="Q77" s="2"/>
    </row>
    <row r="78" spans="1:17" ht="15.75" customHeight="1" x14ac:dyDescent="0.25">
      <c r="A78" s="2"/>
      <c r="B78" s="2"/>
      <c r="C78" s="2"/>
      <c r="D78" s="2"/>
      <c r="E78" s="2"/>
      <c r="F78" s="2"/>
      <c r="G78" s="2"/>
      <c r="H78" s="2"/>
      <c r="I78" s="2"/>
      <c r="J78" s="2"/>
      <c r="K78" s="2"/>
      <c r="L78" s="2"/>
      <c r="M78" s="2"/>
      <c r="N78" s="2"/>
      <c r="O78" s="2"/>
      <c r="P78" s="2"/>
      <c r="Q78" s="2"/>
    </row>
    <row r="79" spans="1:17" ht="15.75" customHeight="1" x14ac:dyDescent="0.25">
      <c r="A79" s="2"/>
      <c r="B79" s="2"/>
      <c r="C79" s="2"/>
      <c r="D79" s="2"/>
      <c r="E79" s="2"/>
      <c r="F79" s="2"/>
      <c r="G79" s="2"/>
      <c r="H79" s="2"/>
      <c r="I79" s="2"/>
      <c r="J79" s="2"/>
      <c r="K79" s="2"/>
      <c r="L79" s="2"/>
      <c r="M79" s="2"/>
      <c r="N79" s="2"/>
      <c r="O79" s="2"/>
      <c r="P79" s="2"/>
      <c r="Q79" s="2"/>
    </row>
    <row r="80" spans="1:17" ht="15.75" customHeight="1" x14ac:dyDescent="0.25">
      <c r="A80" s="2"/>
      <c r="B80" s="2"/>
      <c r="C80" s="2"/>
      <c r="D80" s="2"/>
      <c r="E80" s="2"/>
      <c r="F80" s="2"/>
      <c r="G80" s="2"/>
      <c r="H80" s="2"/>
      <c r="I80" s="2"/>
      <c r="J80" s="2"/>
      <c r="K80" s="23" t="s">
        <v>126</v>
      </c>
      <c r="L80" s="23" t="s">
        <v>127</v>
      </c>
      <c r="M80" s="23" t="s">
        <v>128</v>
      </c>
      <c r="N80" s="23" t="s">
        <v>129</v>
      </c>
      <c r="O80" s="2"/>
      <c r="P80" s="2"/>
      <c r="Q80" s="2"/>
    </row>
    <row r="81" spans="1:17" ht="15.75" customHeight="1" x14ac:dyDescent="0.25">
      <c r="A81" s="2"/>
      <c r="B81" s="2"/>
      <c r="C81" s="2"/>
      <c r="D81" s="2"/>
      <c r="E81" s="2"/>
      <c r="F81" s="2"/>
      <c r="G81" s="2"/>
      <c r="H81" s="2"/>
      <c r="I81" s="2"/>
      <c r="J81" s="2"/>
      <c r="K81" s="29">
        <v>0</v>
      </c>
      <c r="L81" s="29">
        <v>1.0790999999999999</v>
      </c>
      <c r="M81" s="32">
        <f>K81+L81</f>
        <v>1.0790999999999999</v>
      </c>
      <c r="N81" s="32">
        <f>M81-M63</f>
        <v>-6.6316000000000042E-2</v>
      </c>
      <c r="O81" s="2"/>
      <c r="P81" s="2"/>
      <c r="Q81" s="2"/>
    </row>
    <row r="82" spans="1:17" ht="15.75" customHeight="1" x14ac:dyDescent="0.25">
      <c r="A82" s="2"/>
      <c r="B82" s="2"/>
      <c r="C82" s="2"/>
      <c r="D82" s="2"/>
      <c r="E82" s="2"/>
      <c r="F82" s="2"/>
      <c r="G82" s="2"/>
      <c r="H82" s="2"/>
      <c r="I82" s="2"/>
      <c r="J82" s="2"/>
      <c r="K82" s="35">
        <v>0</v>
      </c>
      <c r="L82" s="35">
        <f>L81-N81</f>
        <v>1.145416</v>
      </c>
      <c r="M82" s="32">
        <f>K82+L82</f>
        <v>1.145416</v>
      </c>
      <c r="N82" s="32">
        <f>N81/2</f>
        <v>-3.3158000000000021E-2</v>
      </c>
      <c r="O82" s="2"/>
      <c r="P82" s="2"/>
      <c r="Q82" s="2"/>
    </row>
    <row r="83" spans="1:17" ht="15.75" customHeight="1" x14ac:dyDescent="0.25">
      <c r="A83" s="2"/>
      <c r="B83" s="2"/>
      <c r="C83" s="2"/>
      <c r="D83" s="2"/>
      <c r="E83" s="2"/>
      <c r="F83" s="2"/>
      <c r="G83" s="2"/>
      <c r="H83" s="2"/>
      <c r="I83" s="2"/>
      <c r="J83" s="2"/>
      <c r="K83" s="2"/>
      <c r="L83" s="2"/>
      <c r="M83" s="2"/>
      <c r="N83" s="2"/>
      <c r="O83" s="2"/>
      <c r="P83" s="2"/>
      <c r="Q83" s="2"/>
    </row>
    <row r="84" spans="1:17" ht="15.75" customHeight="1" x14ac:dyDescent="0.25">
      <c r="A84" s="2"/>
      <c r="B84" s="2"/>
      <c r="C84" s="2"/>
      <c r="D84" s="2"/>
      <c r="E84" s="2"/>
      <c r="F84" s="2"/>
      <c r="G84" s="2"/>
      <c r="H84" s="2"/>
      <c r="I84" s="2"/>
      <c r="J84" s="2"/>
      <c r="K84" s="2"/>
      <c r="L84" s="2"/>
      <c r="M84" s="2"/>
      <c r="N84" s="2"/>
      <c r="O84" s="2"/>
      <c r="P84" s="2"/>
      <c r="Q84" s="2"/>
    </row>
    <row r="85" spans="1:17" ht="15.75" customHeight="1" x14ac:dyDescent="0.25">
      <c r="A85" s="2"/>
      <c r="B85" s="2"/>
      <c r="C85" s="2"/>
      <c r="D85" s="2"/>
      <c r="E85" s="2"/>
      <c r="F85" s="2"/>
      <c r="G85" s="2"/>
      <c r="H85" s="2"/>
      <c r="I85" s="2"/>
      <c r="J85" s="2"/>
      <c r="K85" s="2"/>
      <c r="L85" s="2"/>
      <c r="M85" s="2"/>
      <c r="N85" s="2"/>
      <c r="O85" s="2"/>
      <c r="P85" s="2"/>
      <c r="Q85" s="2"/>
    </row>
    <row r="86" spans="1:17" ht="15.75" customHeight="1" x14ac:dyDescent="0.25">
      <c r="A86" s="2"/>
      <c r="B86" s="2"/>
      <c r="C86" s="2"/>
      <c r="D86" s="2"/>
      <c r="E86" s="2"/>
      <c r="F86" s="2"/>
      <c r="G86" s="2"/>
      <c r="H86" s="2"/>
      <c r="I86" s="2"/>
      <c r="J86" s="2"/>
      <c r="K86" s="2"/>
      <c r="L86" s="2"/>
      <c r="M86" s="2"/>
      <c r="N86" s="2"/>
      <c r="O86" s="2"/>
      <c r="P86" s="2"/>
      <c r="Q86" s="2"/>
    </row>
    <row r="87" spans="1:17" ht="15.75" customHeight="1" x14ac:dyDescent="0.25">
      <c r="A87" s="2"/>
      <c r="B87" s="2"/>
      <c r="C87" s="2"/>
      <c r="D87" s="2"/>
      <c r="E87" s="2"/>
      <c r="F87" s="2"/>
      <c r="G87" s="2"/>
      <c r="H87" s="2"/>
      <c r="I87" s="2"/>
      <c r="J87" s="2"/>
      <c r="K87" s="2"/>
      <c r="L87" s="2"/>
      <c r="M87" s="2"/>
      <c r="N87" s="2"/>
      <c r="O87" s="2"/>
      <c r="P87" s="2"/>
      <c r="Q87" s="2"/>
    </row>
    <row r="88" spans="1:17" ht="15.75" customHeight="1" x14ac:dyDescent="0.25">
      <c r="A88" s="2"/>
      <c r="B88" s="2"/>
      <c r="C88" s="2"/>
      <c r="D88" s="2"/>
      <c r="E88" s="2"/>
      <c r="F88" s="2"/>
      <c r="G88" s="2"/>
      <c r="H88" s="2"/>
      <c r="I88" s="2"/>
      <c r="J88" s="2"/>
      <c r="K88" s="2"/>
      <c r="L88" s="2"/>
      <c r="M88" s="2"/>
      <c r="N88" s="2"/>
      <c r="O88" s="2"/>
      <c r="P88" s="2"/>
      <c r="Q88" s="2"/>
    </row>
    <row r="89" spans="1:17" ht="15.75" customHeight="1" x14ac:dyDescent="0.25">
      <c r="A89" s="2"/>
      <c r="B89" s="2"/>
      <c r="C89" s="2"/>
      <c r="D89" s="2"/>
      <c r="E89" s="2"/>
      <c r="F89" s="2"/>
      <c r="G89" s="2"/>
      <c r="H89" s="2"/>
      <c r="I89" s="2"/>
      <c r="J89" s="2"/>
      <c r="K89" s="2"/>
      <c r="L89" s="2"/>
      <c r="M89" s="2"/>
      <c r="N89" s="2"/>
      <c r="O89" s="2"/>
      <c r="P89" s="2"/>
      <c r="Q89" s="2"/>
    </row>
    <row r="90" spans="1:17" ht="15.75" customHeight="1" x14ac:dyDescent="0.25">
      <c r="A90" s="2"/>
      <c r="B90" s="2"/>
      <c r="C90" s="2"/>
      <c r="D90" s="2"/>
      <c r="E90" s="2"/>
      <c r="F90" s="2"/>
      <c r="G90" s="2"/>
      <c r="H90" s="2"/>
      <c r="I90" s="2"/>
      <c r="J90" s="2"/>
      <c r="K90" s="2"/>
      <c r="L90" s="2"/>
      <c r="M90" s="2"/>
      <c r="N90" s="2"/>
      <c r="O90" s="2"/>
      <c r="P90" s="2"/>
      <c r="Q90" s="2"/>
    </row>
    <row r="91" spans="1:17" ht="15.75" customHeight="1" x14ac:dyDescent="0.25">
      <c r="A91" s="2"/>
      <c r="B91" s="2"/>
      <c r="C91" s="2"/>
      <c r="D91" s="2"/>
      <c r="E91" s="2"/>
      <c r="F91" s="2"/>
      <c r="G91" s="2"/>
      <c r="H91" s="2"/>
      <c r="I91" s="2"/>
      <c r="J91" s="2"/>
      <c r="K91" s="2"/>
      <c r="L91" s="2"/>
      <c r="M91" s="2"/>
      <c r="N91" s="2"/>
      <c r="O91" s="2"/>
      <c r="P91" s="2"/>
      <c r="Q91" s="2"/>
    </row>
    <row r="92" spans="1:17" ht="15.75" customHeight="1" x14ac:dyDescent="0.25">
      <c r="A92" s="2"/>
      <c r="B92" s="2"/>
      <c r="C92" s="2"/>
      <c r="D92" s="2"/>
      <c r="E92" s="2"/>
      <c r="F92" s="2"/>
      <c r="G92" s="2"/>
      <c r="H92" s="2"/>
      <c r="I92" s="2"/>
      <c r="J92" s="2"/>
      <c r="K92" s="2"/>
      <c r="L92" s="2"/>
      <c r="M92" s="2"/>
      <c r="N92" s="2"/>
      <c r="O92" s="2"/>
      <c r="P92" s="2"/>
      <c r="Q92" s="2"/>
    </row>
    <row r="93" spans="1:17" ht="15.75" customHeight="1" x14ac:dyDescent="0.25">
      <c r="A93" s="2"/>
      <c r="B93" s="2"/>
      <c r="C93" s="2"/>
      <c r="D93" s="2"/>
      <c r="E93" s="2"/>
      <c r="F93" s="2"/>
      <c r="G93" s="2"/>
      <c r="H93" s="2"/>
      <c r="I93" s="2"/>
      <c r="J93" s="2"/>
      <c r="K93" s="2"/>
      <c r="L93" s="2"/>
      <c r="M93" s="2"/>
      <c r="N93" s="2"/>
      <c r="O93" s="2"/>
      <c r="P93" s="2"/>
      <c r="Q93" s="2"/>
    </row>
    <row r="94" spans="1:17" ht="15.75" customHeight="1" x14ac:dyDescent="0.25">
      <c r="A94" s="2"/>
      <c r="B94" s="2"/>
      <c r="C94" s="2"/>
      <c r="D94" s="2"/>
      <c r="E94" s="2"/>
      <c r="F94" s="2"/>
      <c r="G94" s="2"/>
      <c r="H94" s="2"/>
      <c r="I94" s="2"/>
      <c r="J94" s="2"/>
      <c r="K94" s="2"/>
      <c r="L94" s="2"/>
      <c r="M94" s="2"/>
      <c r="N94" s="2"/>
      <c r="O94" s="2"/>
      <c r="P94" s="2"/>
      <c r="Q94" s="2"/>
    </row>
    <row r="95" spans="1:17" ht="15.75" customHeight="1" x14ac:dyDescent="0.25">
      <c r="A95" s="2"/>
      <c r="B95" s="2"/>
      <c r="C95" s="2"/>
      <c r="D95" s="2"/>
      <c r="E95" s="2"/>
      <c r="F95" s="2"/>
      <c r="G95" s="2"/>
      <c r="H95" s="2"/>
      <c r="I95" s="2"/>
      <c r="J95" s="2"/>
      <c r="K95" s="2"/>
      <c r="L95" s="2"/>
      <c r="M95" s="2"/>
      <c r="N95" s="2"/>
      <c r="O95" s="2"/>
      <c r="P95" s="2"/>
      <c r="Q95" s="2"/>
    </row>
    <row r="96" spans="1:17" ht="15.75" customHeight="1" x14ac:dyDescent="0.25">
      <c r="A96" s="2"/>
      <c r="B96" s="2"/>
      <c r="C96" s="2"/>
      <c r="D96" s="2"/>
      <c r="E96" s="2"/>
      <c r="F96" s="2"/>
      <c r="G96" s="2"/>
      <c r="H96" s="2"/>
      <c r="I96" s="2"/>
      <c r="J96" s="2"/>
      <c r="K96" s="2"/>
      <c r="L96" s="2"/>
      <c r="M96" s="2"/>
      <c r="N96" s="2"/>
      <c r="O96" s="2"/>
      <c r="P96" s="2"/>
      <c r="Q96" s="2"/>
    </row>
    <row r="97" spans="1:17" ht="15.75" customHeight="1" x14ac:dyDescent="0.25">
      <c r="A97" s="2"/>
      <c r="B97" s="2"/>
      <c r="C97" s="2"/>
      <c r="D97" s="2"/>
      <c r="E97" s="2"/>
      <c r="F97" s="2"/>
      <c r="G97" s="2"/>
      <c r="H97" s="2"/>
      <c r="I97" s="2"/>
      <c r="J97" s="2"/>
      <c r="K97" s="2"/>
      <c r="L97" s="2"/>
      <c r="M97" s="2"/>
      <c r="N97" s="2"/>
      <c r="O97" s="2"/>
      <c r="P97" s="2"/>
      <c r="Q97" s="2"/>
    </row>
    <row r="98" spans="1:17" ht="15.75" customHeight="1" x14ac:dyDescent="0.25">
      <c r="A98" s="2"/>
      <c r="B98" s="2"/>
      <c r="C98" s="2"/>
      <c r="D98" s="2"/>
      <c r="E98" s="2"/>
      <c r="F98" s="2"/>
      <c r="G98" s="2"/>
      <c r="H98" s="2"/>
      <c r="I98" s="2"/>
      <c r="J98" s="2"/>
      <c r="K98" s="2"/>
      <c r="L98" s="2"/>
      <c r="M98" s="2"/>
      <c r="N98" s="2"/>
      <c r="O98" s="2"/>
      <c r="P98" s="2"/>
      <c r="Q98" s="2"/>
    </row>
    <row r="99" spans="1:17" ht="15.75" customHeight="1" x14ac:dyDescent="0.25">
      <c r="A99" s="2"/>
      <c r="B99" s="2"/>
      <c r="C99" s="2"/>
      <c r="D99" s="2"/>
      <c r="E99" s="2"/>
      <c r="F99" s="2"/>
      <c r="G99" s="2"/>
      <c r="H99" s="2"/>
      <c r="I99" s="2"/>
      <c r="J99" s="2"/>
      <c r="K99" s="2"/>
      <c r="L99" s="2"/>
      <c r="M99" s="2"/>
      <c r="N99" s="2"/>
      <c r="O99" s="2"/>
      <c r="P99" s="2"/>
      <c r="Q99" s="2"/>
    </row>
    <row r="100" spans="1:17" ht="15.75" customHeight="1" x14ac:dyDescent="0.25">
      <c r="A100" s="2"/>
      <c r="B100" s="2"/>
      <c r="C100" s="2"/>
      <c r="D100" s="2"/>
      <c r="E100" s="2"/>
      <c r="F100" s="2"/>
      <c r="G100" s="2"/>
      <c r="H100" s="2"/>
      <c r="I100" s="2"/>
      <c r="J100" s="2"/>
      <c r="K100" s="2"/>
      <c r="L100" s="2"/>
      <c r="M100" s="2"/>
      <c r="N100" s="2"/>
      <c r="O100" s="2"/>
      <c r="P100" s="2"/>
      <c r="Q100" s="2"/>
    </row>
    <row r="101" spans="1:17" ht="15.75" customHeight="1" x14ac:dyDescent="0.25">
      <c r="A101" s="2"/>
      <c r="B101" s="2"/>
      <c r="C101" s="2"/>
      <c r="D101" s="2"/>
      <c r="E101" s="2"/>
      <c r="F101" s="2"/>
      <c r="G101" s="2"/>
      <c r="H101" s="2"/>
      <c r="I101" s="2"/>
      <c r="J101" s="2"/>
      <c r="K101" s="2"/>
      <c r="L101" s="2"/>
      <c r="M101" s="2"/>
      <c r="N101" s="2"/>
      <c r="O101" s="2"/>
      <c r="P101" s="2"/>
      <c r="Q101" s="2"/>
    </row>
  </sheetData>
  <mergeCells count="37">
    <mergeCell ref="L11:L12"/>
    <mergeCell ref="M11:N11"/>
    <mergeCell ref="A61:D61"/>
    <mergeCell ref="E61:J61"/>
    <mergeCell ref="A72:D72"/>
    <mergeCell ref="A62:G62"/>
    <mergeCell ref="A63:D64"/>
    <mergeCell ref="E63:G63"/>
    <mergeCell ref="E64:G64"/>
    <mergeCell ref="A66:J66"/>
    <mergeCell ref="H67:J67"/>
    <mergeCell ref="A9:B9"/>
    <mergeCell ref="C9:J9"/>
    <mergeCell ref="A10:B10"/>
    <mergeCell ref="C10:J10"/>
    <mergeCell ref="A11:A12"/>
    <mergeCell ref="B11:B12"/>
    <mergeCell ref="C11:C12"/>
    <mergeCell ref="D11:D12"/>
    <mergeCell ref="E11:E12"/>
    <mergeCell ref="F11:F12"/>
    <mergeCell ref="G11:G12"/>
    <mergeCell ref="H11:H12"/>
    <mergeCell ref="I11:I12"/>
    <mergeCell ref="J11:J12"/>
    <mergeCell ref="A6:B6"/>
    <mergeCell ref="C6:J6"/>
    <mergeCell ref="A7:B7"/>
    <mergeCell ref="C7:J7"/>
    <mergeCell ref="A8:B8"/>
    <mergeCell ref="C8:J8"/>
    <mergeCell ref="A1:J1"/>
    <mergeCell ref="A2:J2"/>
    <mergeCell ref="A3:J3"/>
    <mergeCell ref="A4:J4"/>
    <mergeCell ref="A5:B5"/>
    <mergeCell ref="C5:J5"/>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1"/>
  <sheetViews>
    <sheetView topLeftCell="C58" workbookViewId="0">
      <selection activeCell="M16" sqref="M16"/>
    </sheetView>
  </sheetViews>
  <sheetFormatPr defaultColWidth="14.42578125" defaultRowHeight="15" x14ac:dyDescent="0.25"/>
  <cols>
    <col min="1" max="1" width="10.5703125" style="80" customWidth="1"/>
    <col min="2" max="2" width="18.5703125" style="80" customWidth="1"/>
    <col min="3" max="4" width="12.7109375" style="80" customWidth="1"/>
    <col min="5" max="5" width="14.7109375" style="80" customWidth="1"/>
    <col min="6" max="6" width="12.42578125" style="80" customWidth="1"/>
    <col min="7" max="7" width="15.140625" style="80" customWidth="1"/>
    <col min="8" max="9" width="12.7109375" style="80" customWidth="1"/>
    <col min="10" max="10" width="15" style="80" customWidth="1"/>
    <col min="11" max="11" width="9.140625" style="80" customWidth="1"/>
    <col min="12" max="12" width="13" style="80" customWidth="1"/>
    <col min="13" max="13" width="12.7109375" style="80" customWidth="1"/>
    <col min="14" max="14" width="14.28515625" style="80" customWidth="1"/>
    <col min="15" max="15" width="7.85546875" style="80" customWidth="1"/>
    <col min="16" max="17" width="9.140625" style="80" customWidth="1"/>
    <col min="18" max="16384" width="14.42578125" style="80"/>
  </cols>
  <sheetData>
    <row r="1" spans="1:17" ht="24" x14ac:dyDescent="0.4">
      <c r="A1" s="108" t="s">
        <v>0</v>
      </c>
      <c r="B1" s="109"/>
      <c r="C1" s="109"/>
      <c r="D1" s="109"/>
      <c r="E1" s="109"/>
      <c r="F1" s="109"/>
      <c r="G1" s="109"/>
      <c r="H1" s="109"/>
      <c r="I1" s="109"/>
      <c r="J1" s="110"/>
      <c r="K1" s="1"/>
      <c r="L1" s="2"/>
      <c r="M1" s="2"/>
      <c r="N1" s="2"/>
      <c r="O1" s="3"/>
      <c r="P1" s="4" t="s">
        <v>1</v>
      </c>
      <c r="Q1" s="2"/>
    </row>
    <row r="2" spans="1:17" ht="18.75" x14ac:dyDescent="0.3">
      <c r="A2" s="111" t="s">
        <v>2</v>
      </c>
      <c r="B2" s="109"/>
      <c r="C2" s="109"/>
      <c r="D2" s="109"/>
      <c r="E2" s="109"/>
      <c r="F2" s="109"/>
      <c r="G2" s="109"/>
      <c r="H2" s="109"/>
      <c r="I2" s="109"/>
      <c r="J2" s="110"/>
      <c r="K2" s="2"/>
      <c r="L2" s="2"/>
      <c r="M2" s="2"/>
      <c r="N2" s="2"/>
      <c r="O2" s="5"/>
      <c r="P2" s="4" t="s">
        <v>3</v>
      </c>
      <c r="Q2" s="2"/>
    </row>
    <row r="3" spans="1:17" ht="18.75" customHeight="1" x14ac:dyDescent="0.25">
      <c r="A3" s="112" t="s">
        <v>223</v>
      </c>
      <c r="B3" s="113"/>
      <c r="C3" s="113"/>
      <c r="D3" s="113"/>
      <c r="E3" s="113"/>
      <c r="F3" s="113"/>
      <c r="G3" s="113"/>
      <c r="H3" s="113"/>
      <c r="I3" s="113"/>
      <c r="J3" s="114"/>
      <c r="K3" s="6"/>
      <c r="L3" s="6"/>
      <c r="N3" s="6"/>
      <c r="O3" s="6"/>
      <c r="P3" s="6"/>
      <c r="Q3" s="6"/>
    </row>
    <row r="4" spans="1:17" ht="24" x14ac:dyDescent="0.4">
      <c r="A4" s="108" t="s">
        <v>4</v>
      </c>
      <c r="B4" s="109"/>
      <c r="C4" s="109"/>
      <c r="D4" s="109"/>
      <c r="E4" s="109"/>
      <c r="F4" s="109"/>
      <c r="G4" s="109"/>
      <c r="H4" s="109"/>
      <c r="I4" s="109"/>
      <c r="J4" s="110"/>
      <c r="K4" s="2"/>
      <c r="L4" s="2"/>
      <c r="M4" s="6"/>
      <c r="N4" s="2"/>
      <c r="O4" s="2"/>
      <c r="P4" s="2"/>
      <c r="Q4" s="2"/>
    </row>
    <row r="5" spans="1:17" x14ac:dyDescent="0.25">
      <c r="A5" s="115" t="s">
        <v>5</v>
      </c>
      <c r="B5" s="110"/>
      <c r="C5" s="116" t="s">
        <v>6</v>
      </c>
      <c r="D5" s="109"/>
      <c r="E5" s="109"/>
      <c r="F5" s="109"/>
      <c r="G5" s="109"/>
      <c r="H5" s="109"/>
      <c r="I5" s="109"/>
      <c r="J5" s="110"/>
      <c r="K5" s="2"/>
      <c r="L5" s="2"/>
      <c r="M5" s="2"/>
      <c r="N5" s="2"/>
      <c r="O5" s="2"/>
      <c r="P5" s="2"/>
      <c r="Q5" s="2"/>
    </row>
    <row r="6" spans="1:17" ht="45" customHeight="1" x14ac:dyDescent="0.25">
      <c r="A6" s="117" t="s">
        <v>7</v>
      </c>
      <c r="B6" s="110"/>
      <c r="C6" s="118" t="s">
        <v>8</v>
      </c>
      <c r="D6" s="109"/>
      <c r="E6" s="109"/>
      <c r="F6" s="109"/>
      <c r="G6" s="109"/>
      <c r="H6" s="109"/>
      <c r="I6" s="109"/>
      <c r="J6" s="110"/>
      <c r="K6" s="2"/>
      <c r="L6" s="2"/>
      <c r="M6" s="2"/>
      <c r="N6" s="2"/>
      <c r="O6" s="2"/>
      <c r="P6" s="2"/>
      <c r="Q6" s="2"/>
    </row>
    <row r="7" spans="1:17" x14ac:dyDescent="0.25">
      <c r="A7" s="117" t="s">
        <v>9</v>
      </c>
      <c r="B7" s="110"/>
      <c r="C7" s="119" t="s">
        <v>10</v>
      </c>
      <c r="D7" s="109"/>
      <c r="E7" s="109"/>
      <c r="F7" s="109"/>
      <c r="G7" s="109"/>
      <c r="H7" s="109"/>
      <c r="I7" s="109"/>
      <c r="J7" s="110"/>
      <c r="K7" s="2"/>
      <c r="L7" s="2"/>
      <c r="M7" s="2"/>
      <c r="N7" s="2"/>
      <c r="O7" s="2"/>
      <c r="P7" s="2"/>
      <c r="Q7" s="2"/>
    </row>
    <row r="8" spans="1:17" x14ac:dyDescent="0.25">
      <c r="A8" s="117" t="s">
        <v>11</v>
      </c>
      <c r="B8" s="110"/>
      <c r="C8" s="119" t="s">
        <v>12</v>
      </c>
      <c r="D8" s="109"/>
      <c r="E8" s="109"/>
      <c r="F8" s="109"/>
      <c r="G8" s="109"/>
      <c r="H8" s="109"/>
      <c r="I8" s="109"/>
      <c r="J8" s="110"/>
      <c r="K8" s="2"/>
      <c r="L8" s="2"/>
      <c r="M8" s="2"/>
      <c r="N8" s="2"/>
      <c r="O8" s="2"/>
      <c r="P8" s="2"/>
      <c r="Q8" s="2"/>
    </row>
    <row r="9" spans="1:17" x14ac:dyDescent="0.25">
      <c r="A9" s="120" t="s">
        <v>13</v>
      </c>
      <c r="B9" s="110"/>
      <c r="C9" s="121" t="s">
        <v>228</v>
      </c>
      <c r="D9" s="122"/>
      <c r="E9" s="122"/>
      <c r="F9" s="122"/>
      <c r="G9" s="122"/>
      <c r="H9" s="122"/>
      <c r="I9" s="122"/>
      <c r="J9" s="123"/>
      <c r="K9" s="6"/>
      <c r="L9" s="6"/>
      <c r="M9" s="6"/>
      <c r="N9" s="6"/>
      <c r="O9" s="6"/>
      <c r="P9" s="6"/>
      <c r="Q9" s="6"/>
    </row>
    <row r="10" spans="1:17" x14ac:dyDescent="0.25">
      <c r="A10" s="117" t="s">
        <v>14</v>
      </c>
      <c r="B10" s="110"/>
      <c r="C10" s="121"/>
      <c r="D10" s="122"/>
      <c r="E10" s="122"/>
      <c r="F10" s="122"/>
      <c r="G10" s="122"/>
      <c r="H10" s="122"/>
      <c r="I10" s="122"/>
      <c r="J10" s="123"/>
      <c r="K10" s="2"/>
      <c r="L10" s="2"/>
      <c r="M10" s="2"/>
      <c r="N10" s="2"/>
      <c r="O10" s="2"/>
      <c r="P10" s="2"/>
      <c r="Q10" s="2"/>
    </row>
    <row r="11" spans="1:17" ht="33" customHeight="1" x14ac:dyDescent="0.25">
      <c r="A11" s="124" t="s">
        <v>15</v>
      </c>
      <c r="B11" s="124" t="s">
        <v>16</v>
      </c>
      <c r="C11" s="126" t="s">
        <v>17</v>
      </c>
      <c r="D11" s="126" t="s">
        <v>18</v>
      </c>
      <c r="E11" s="124" t="s">
        <v>19</v>
      </c>
      <c r="F11" s="124" t="s">
        <v>15</v>
      </c>
      <c r="G11" s="124" t="s">
        <v>16</v>
      </c>
      <c r="H11" s="126" t="s">
        <v>17</v>
      </c>
      <c r="I11" s="126" t="s">
        <v>18</v>
      </c>
      <c r="J11" s="124" t="s">
        <v>19</v>
      </c>
      <c r="K11" s="2"/>
      <c r="L11" s="175" t="s">
        <v>16</v>
      </c>
      <c r="M11" s="176" t="s">
        <v>293</v>
      </c>
      <c r="N11" s="176"/>
      <c r="O11" s="2"/>
      <c r="P11" s="2"/>
      <c r="Q11" s="2"/>
    </row>
    <row r="12" spans="1:17" ht="13.5" customHeight="1" x14ac:dyDescent="0.25">
      <c r="A12" s="125"/>
      <c r="B12" s="125"/>
      <c r="C12" s="125"/>
      <c r="D12" s="125"/>
      <c r="E12" s="125"/>
      <c r="F12" s="125"/>
      <c r="G12" s="125"/>
      <c r="H12" s="125"/>
      <c r="I12" s="125"/>
      <c r="J12" s="125"/>
      <c r="K12" s="2"/>
      <c r="L12" s="175"/>
      <c r="M12" s="7" t="s">
        <v>17</v>
      </c>
      <c r="N12" s="2" t="s">
        <v>18</v>
      </c>
      <c r="O12" s="2"/>
      <c r="P12" s="2"/>
      <c r="Q12" s="2"/>
    </row>
    <row r="13" spans="1:17" x14ac:dyDescent="0.25">
      <c r="A13" s="8">
        <v>1</v>
      </c>
      <c r="B13" s="9" t="s">
        <v>20</v>
      </c>
      <c r="C13" s="78">
        <v>225</v>
      </c>
      <c r="D13" s="81">
        <v>210</v>
      </c>
      <c r="E13" s="11">
        <f t="shared" ref="E13:E60" si="0">SUM(C13,D13)</f>
        <v>435</v>
      </c>
      <c r="F13" s="8">
        <v>49</v>
      </c>
      <c r="G13" s="12" t="s">
        <v>21</v>
      </c>
      <c r="H13" s="78">
        <v>225</v>
      </c>
      <c r="I13" s="81">
        <v>210</v>
      </c>
      <c r="J13" s="8">
        <f t="shared" ref="J13:J60" si="1">SUM(H13,I13)</f>
        <v>435</v>
      </c>
      <c r="K13" s="2"/>
      <c r="L13" s="2"/>
      <c r="M13" s="7"/>
      <c r="N13" s="7"/>
      <c r="O13" s="2"/>
      <c r="P13" s="2"/>
      <c r="Q13" s="2"/>
    </row>
    <row r="14" spans="1:17" x14ac:dyDescent="0.25">
      <c r="A14" s="8">
        <f t="shared" ref="A14:A36" si="2">A13+1</f>
        <v>2</v>
      </c>
      <c r="B14" s="9" t="s">
        <v>22</v>
      </c>
      <c r="C14" s="78">
        <v>225</v>
      </c>
      <c r="D14" s="81">
        <v>210</v>
      </c>
      <c r="E14" s="11">
        <f t="shared" si="0"/>
        <v>435</v>
      </c>
      <c r="F14" s="8">
        <f t="shared" ref="F14:F36" si="3">F13+1</f>
        <v>50</v>
      </c>
      <c r="G14" s="12" t="s">
        <v>23</v>
      </c>
      <c r="H14" s="78">
        <v>225</v>
      </c>
      <c r="I14" s="81">
        <v>210</v>
      </c>
      <c r="J14" s="8">
        <f t="shared" si="1"/>
        <v>435</v>
      </c>
      <c r="K14" s="2"/>
      <c r="L14" s="2" t="s">
        <v>20</v>
      </c>
      <c r="M14" s="7">
        <f>AVERAGE(C13:C16)</f>
        <v>225</v>
      </c>
      <c r="N14" s="7">
        <f>AVERAGE(D13:D16)</f>
        <v>210</v>
      </c>
      <c r="O14" s="2"/>
      <c r="P14" s="2"/>
      <c r="Q14" s="2"/>
    </row>
    <row r="15" spans="1:17" x14ac:dyDescent="0.25">
      <c r="A15" s="8">
        <f t="shared" si="2"/>
        <v>3</v>
      </c>
      <c r="B15" s="9" t="s">
        <v>24</v>
      </c>
      <c r="C15" s="78">
        <v>225</v>
      </c>
      <c r="D15" s="81">
        <v>210</v>
      </c>
      <c r="E15" s="11">
        <f t="shared" si="0"/>
        <v>435</v>
      </c>
      <c r="F15" s="8">
        <f t="shared" si="3"/>
        <v>51</v>
      </c>
      <c r="G15" s="12" t="s">
        <v>25</v>
      </c>
      <c r="H15" s="78">
        <v>225</v>
      </c>
      <c r="I15" s="81">
        <v>210</v>
      </c>
      <c r="J15" s="8">
        <f t="shared" si="1"/>
        <v>435</v>
      </c>
      <c r="K15" s="2"/>
      <c r="L15" s="2" t="s">
        <v>28</v>
      </c>
      <c r="M15" s="7">
        <f>AVERAGE(C17:C20)</f>
        <v>225</v>
      </c>
      <c r="N15" s="7">
        <f>AVERAGE(D17:D20)</f>
        <v>210</v>
      </c>
      <c r="O15" s="2"/>
      <c r="P15" s="2"/>
      <c r="Q15" s="2"/>
    </row>
    <row r="16" spans="1:17" x14ac:dyDescent="0.25">
      <c r="A16" s="8">
        <f t="shared" si="2"/>
        <v>4</v>
      </c>
      <c r="B16" s="9" t="s">
        <v>26</v>
      </c>
      <c r="C16" s="78">
        <v>225</v>
      </c>
      <c r="D16" s="81">
        <v>210</v>
      </c>
      <c r="E16" s="11">
        <f t="shared" si="0"/>
        <v>435</v>
      </c>
      <c r="F16" s="8">
        <f t="shared" si="3"/>
        <v>52</v>
      </c>
      <c r="G16" s="12" t="s">
        <v>27</v>
      </c>
      <c r="H16" s="78">
        <v>225</v>
      </c>
      <c r="I16" s="81">
        <v>210</v>
      </c>
      <c r="J16" s="8">
        <f t="shared" si="1"/>
        <v>435</v>
      </c>
      <c r="K16" s="2"/>
      <c r="L16" s="2" t="s">
        <v>36</v>
      </c>
      <c r="M16" s="7">
        <f>AVERAGE(C21:C24)</f>
        <v>225</v>
      </c>
      <c r="N16" s="7">
        <f>AVERAGE(D21:D24)</f>
        <v>210</v>
      </c>
      <c r="O16" s="2"/>
      <c r="P16" s="2"/>
      <c r="Q16" s="2"/>
    </row>
    <row r="17" spans="1:17" x14ac:dyDescent="0.25">
      <c r="A17" s="8">
        <f t="shared" si="2"/>
        <v>5</v>
      </c>
      <c r="B17" s="9" t="s">
        <v>28</v>
      </c>
      <c r="C17" s="78">
        <v>225</v>
      </c>
      <c r="D17" s="81">
        <v>210</v>
      </c>
      <c r="E17" s="11">
        <f t="shared" si="0"/>
        <v>435</v>
      </c>
      <c r="F17" s="8">
        <f t="shared" si="3"/>
        <v>53</v>
      </c>
      <c r="G17" s="12" t="s">
        <v>29</v>
      </c>
      <c r="H17" s="78">
        <v>225</v>
      </c>
      <c r="I17" s="81">
        <v>210</v>
      </c>
      <c r="J17" s="8">
        <f t="shared" si="1"/>
        <v>435</v>
      </c>
      <c r="K17" s="2"/>
      <c r="L17" s="2" t="s">
        <v>44</v>
      </c>
      <c r="M17" s="7">
        <f>AVERAGE(C25:C28)</f>
        <v>225</v>
      </c>
      <c r="N17" s="7">
        <f>AVERAGE(D25:D28)</f>
        <v>210</v>
      </c>
      <c r="O17" s="2"/>
      <c r="P17" s="2"/>
      <c r="Q17" s="2"/>
    </row>
    <row r="18" spans="1:17" x14ac:dyDescent="0.25">
      <c r="A18" s="8">
        <f t="shared" si="2"/>
        <v>6</v>
      </c>
      <c r="B18" s="9" t="s">
        <v>30</v>
      </c>
      <c r="C18" s="78">
        <v>225</v>
      </c>
      <c r="D18" s="81">
        <v>210</v>
      </c>
      <c r="E18" s="11">
        <f t="shared" si="0"/>
        <v>435</v>
      </c>
      <c r="F18" s="8">
        <f t="shared" si="3"/>
        <v>54</v>
      </c>
      <c r="G18" s="12" t="s">
        <v>31</v>
      </c>
      <c r="H18" s="78">
        <v>225</v>
      </c>
      <c r="I18" s="81">
        <v>210</v>
      </c>
      <c r="J18" s="8">
        <f t="shared" si="1"/>
        <v>435</v>
      </c>
      <c r="K18" s="2"/>
      <c r="L18" s="2" t="s">
        <v>52</v>
      </c>
      <c r="M18" s="7">
        <f>AVERAGE(C29:C32)</f>
        <v>225</v>
      </c>
      <c r="N18" s="7">
        <f>AVERAGE(D29:D32)</f>
        <v>210</v>
      </c>
      <c r="O18" s="2"/>
      <c r="P18" s="2"/>
      <c r="Q18" s="2"/>
    </row>
    <row r="19" spans="1:17" x14ac:dyDescent="0.25">
      <c r="A19" s="8">
        <f t="shared" si="2"/>
        <v>7</v>
      </c>
      <c r="B19" s="9" t="s">
        <v>32</v>
      </c>
      <c r="C19" s="78">
        <v>225</v>
      </c>
      <c r="D19" s="81">
        <v>210</v>
      </c>
      <c r="E19" s="11">
        <f t="shared" si="0"/>
        <v>435</v>
      </c>
      <c r="F19" s="8">
        <f t="shared" si="3"/>
        <v>55</v>
      </c>
      <c r="G19" s="12" t="s">
        <v>33</v>
      </c>
      <c r="H19" s="78">
        <v>225</v>
      </c>
      <c r="I19" s="81">
        <v>210</v>
      </c>
      <c r="J19" s="8">
        <f t="shared" si="1"/>
        <v>435</v>
      </c>
      <c r="K19" s="2"/>
      <c r="L19" s="2" t="s">
        <v>60</v>
      </c>
      <c r="M19" s="7">
        <f>AVERAGE(C33:C36)</f>
        <v>225</v>
      </c>
      <c r="N19" s="7">
        <f>AVERAGE(D33:D36)</f>
        <v>210</v>
      </c>
      <c r="O19" s="2"/>
      <c r="P19" s="2"/>
      <c r="Q19" s="2"/>
    </row>
    <row r="20" spans="1:17" x14ac:dyDescent="0.25">
      <c r="A20" s="8">
        <f t="shared" si="2"/>
        <v>8</v>
      </c>
      <c r="B20" s="9" t="s">
        <v>34</v>
      </c>
      <c r="C20" s="78">
        <v>225</v>
      </c>
      <c r="D20" s="81">
        <v>210</v>
      </c>
      <c r="E20" s="11">
        <f t="shared" si="0"/>
        <v>435</v>
      </c>
      <c r="F20" s="8">
        <f t="shared" si="3"/>
        <v>56</v>
      </c>
      <c r="G20" s="12" t="s">
        <v>35</v>
      </c>
      <c r="H20" s="78">
        <v>225</v>
      </c>
      <c r="I20" s="81">
        <v>210</v>
      </c>
      <c r="J20" s="8">
        <f t="shared" si="1"/>
        <v>435</v>
      </c>
      <c r="K20" s="2"/>
      <c r="L20" s="2" t="s">
        <v>68</v>
      </c>
      <c r="M20" s="7">
        <f>AVERAGE(C37:C40)</f>
        <v>225</v>
      </c>
      <c r="N20" s="7">
        <f>AVERAGE(D37:D40)</f>
        <v>210</v>
      </c>
      <c r="O20" s="2"/>
      <c r="P20" s="2"/>
      <c r="Q20" s="2"/>
    </row>
    <row r="21" spans="1:17" ht="15.75" customHeight="1" x14ac:dyDescent="0.25">
      <c r="A21" s="8">
        <f t="shared" si="2"/>
        <v>9</v>
      </c>
      <c r="B21" s="9" t="s">
        <v>36</v>
      </c>
      <c r="C21" s="78">
        <v>225</v>
      </c>
      <c r="D21" s="81">
        <v>210</v>
      </c>
      <c r="E21" s="11">
        <f t="shared" si="0"/>
        <v>435</v>
      </c>
      <c r="F21" s="8">
        <f t="shared" si="3"/>
        <v>57</v>
      </c>
      <c r="G21" s="12" t="s">
        <v>37</v>
      </c>
      <c r="H21" s="78">
        <v>225</v>
      </c>
      <c r="I21" s="81">
        <v>210</v>
      </c>
      <c r="J21" s="8">
        <f t="shared" si="1"/>
        <v>435</v>
      </c>
      <c r="K21" s="2"/>
      <c r="L21" s="2" t="s">
        <v>76</v>
      </c>
      <c r="M21" s="7">
        <f>AVERAGE(C41:C44)</f>
        <v>225</v>
      </c>
      <c r="N21" s="7">
        <f>AVERAGE(D41:D44)</f>
        <v>210</v>
      </c>
      <c r="O21" s="2"/>
      <c r="P21" s="2"/>
      <c r="Q21" s="2"/>
    </row>
    <row r="22" spans="1:17" ht="15.75" customHeight="1" x14ac:dyDescent="0.25">
      <c r="A22" s="8">
        <f t="shared" si="2"/>
        <v>10</v>
      </c>
      <c r="B22" s="9" t="s">
        <v>38</v>
      </c>
      <c r="C22" s="78">
        <v>225</v>
      </c>
      <c r="D22" s="81">
        <v>210</v>
      </c>
      <c r="E22" s="11">
        <f t="shared" si="0"/>
        <v>435</v>
      </c>
      <c r="F22" s="8">
        <f t="shared" si="3"/>
        <v>58</v>
      </c>
      <c r="G22" s="12" t="s">
        <v>39</v>
      </c>
      <c r="H22" s="78">
        <v>225</v>
      </c>
      <c r="I22" s="81">
        <v>210</v>
      </c>
      <c r="J22" s="8">
        <f t="shared" si="1"/>
        <v>435</v>
      </c>
      <c r="K22" s="2"/>
      <c r="L22" s="2" t="s">
        <v>84</v>
      </c>
      <c r="M22" s="7">
        <f>AVERAGE(C45:C48)</f>
        <v>225</v>
      </c>
      <c r="N22" s="7">
        <f>AVERAGE(D45:D48)</f>
        <v>210</v>
      </c>
      <c r="O22" s="2"/>
      <c r="P22" s="2"/>
      <c r="Q22" s="2"/>
    </row>
    <row r="23" spans="1:17" ht="15.75" customHeight="1" x14ac:dyDescent="0.25">
      <c r="A23" s="8">
        <f t="shared" si="2"/>
        <v>11</v>
      </c>
      <c r="B23" s="9" t="s">
        <v>40</v>
      </c>
      <c r="C23" s="78">
        <v>225</v>
      </c>
      <c r="D23" s="81">
        <v>210</v>
      </c>
      <c r="E23" s="11">
        <f t="shared" si="0"/>
        <v>435</v>
      </c>
      <c r="F23" s="8">
        <f t="shared" si="3"/>
        <v>59</v>
      </c>
      <c r="G23" s="12" t="s">
        <v>41</v>
      </c>
      <c r="H23" s="78">
        <v>225</v>
      </c>
      <c r="I23" s="81">
        <v>210</v>
      </c>
      <c r="J23" s="8">
        <f t="shared" si="1"/>
        <v>435</v>
      </c>
      <c r="K23" s="2"/>
      <c r="L23" s="2" t="s">
        <v>92</v>
      </c>
      <c r="M23" s="7">
        <f>AVERAGE(C49:C52)</f>
        <v>225</v>
      </c>
      <c r="N23" s="7">
        <f>AVERAGE(D49:D52)</f>
        <v>210</v>
      </c>
      <c r="O23" s="2"/>
      <c r="P23" s="2"/>
      <c r="Q23" s="2"/>
    </row>
    <row r="24" spans="1:17" ht="15.75" customHeight="1" x14ac:dyDescent="0.25">
      <c r="A24" s="8">
        <f t="shared" si="2"/>
        <v>12</v>
      </c>
      <c r="B24" s="9" t="s">
        <v>42</v>
      </c>
      <c r="C24" s="78">
        <v>225</v>
      </c>
      <c r="D24" s="81">
        <v>210</v>
      </c>
      <c r="E24" s="11">
        <f t="shared" si="0"/>
        <v>435</v>
      </c>
      <c r="F24" s="8">
        <f t="shared" si="3"/>
        <v>60</v>
      </c>
      <c r="G24" s="12" t="s">
        <v>43</v>
      </c>
      <c r="H24" s="78">
        <v>225</v>
      </c>
      <c r="I24" s="81">
        <v>210</v>
      </c>
      <c r="J24" s="8">
        <f t="shared" si="1"/>
        <v>435</v>
      </c>
      <c r="K24" s="2"/>
      <c r="L24" s="13" t="s">
        <v>100</v>
      </c>
      <c r="M24" s="7">
        <f>AVERAGE(C53:C56)</f>
        <v>225</v>
      </c>
      <c r="N24" s="7">
        <f>AVERAGE(D53:D56)</f>
        <v>210</v>
      </c>
      <c r="O24" s="2"/>
      <c r="P24" s="2"/>
      <c r="Q24" s="2"/>
    </row>
    <row r="25" spans="1:17" ht="15.75" customHeight="1" x14ac:dyDescent="0.25">
      <c r="A25" s="8">
        <f t="shared" si="2"/>
        <v>13</v>
      </c>
      <c r="B25" s="9" t="s">
        <v>44</v>
      </c>
      <c r="C25" s="78">
        <v>225</v>
      </c>
      <c r="D25" s="81">
        <v>210</v>
      </c>
      <c r="E25" s="11">
        <f t="shared" si="0"/>
        <v>435</v>
      </c>
      <c r="F25" s="8">
        <f t="shared" si="3"/>
        <v>61</v>
      </c>
      <c r="G25" s="12" t="s">
        <v>45</v>
      </c>
      <c r="H25" s="78">
        <v>225</v>
      </c>
      <c r="I25" s="81">
        <v>210</v>
      </c>
      <c r="J25" s="8">
        <f t="shared" si="1"/>
        <v>435</v>
      </c>
      <c r="K25" s="2"/>
      <c r="L25" s="16" t="s">
        <v>108</v>
      </c>
      <c r="M25" s="7">
        <f>AVERAGE(C57:C60)</f>
        <v>225</v>
      </c>
      <c r="N25" s="7">
        <f>AVERAGE(D57:D60)</f>
        <v>210</v>
      </c>
      <c r="O25" s="2"/>
      <c r="P25" s="2"/>
      <c r="Q25" s="2"/>
    </row>
    <row r="26" spans="1:17" ht="15.75" customHeight="1" x14ac:dyDescent="0.25">
      <c r="A26" s="8">
        <f t="shared" si="2"/>
        <v>14</v>
      </c>
      <c r="B26" s="9" t="s">
        <v>46</v>
      </c>
      <c r="C26" s="78">
        <v>225</v>
      </c>
      <c r="D26" s="81">
        <v>210</v>
      </c>
      <c r="E26" s="11">
        <f t="shared" si="0"/>
        <v>435</v>
      </c>
      <c r="F26" s="8">
        <f t="shared" si="3"/>
        <v>62</v>
      </c>
      <c r="G26" s="12" t="s">
        <v>47</v>
      </c>
      <c r="H26" s="78">
        <v>225</v>
      </c>
      <c r="I26" s="81">
        <v>210</v>
      </c>
      <c r="J26" s="8">
        <f t="shared" si="1"/>
        <v>435</v>
      </c>
      <c r="K26" s="2"/>
      <c r="L26" s="16" t="s">
        <v>21</v>
      </c>
      <c r="M26" s="7">
        <f>AVERAGE(H13:H16)</f>
        <v>225</v>
      </c>
      <c r="N26" s="7">
        <f>AVERAGE(I13:I16)</f>
        <v>210</v>
      </c>
      <c r="O26" s="2"/>
      <c r="P26" s="2"/>
      <c r="Q26" s="2"/>
    </row>
    <row r="27" spans="1:17" ht="15.75" customHeight="1" x14ac:dyDescent="0.25">
      <c r="A27" s="8">
        <f t="shared" si="2"/>
        <v>15</v>
      </c>
      <c r="B27" s="9" t="s">
        <v>48</v>
      </c>
      <c r="C27" s="78">
        <v>225</v>
      </c>
      <c r="D27" s="81">
        <v>210</v>
      </c>
      <c r="E27" s="11">
        <f t="shared" si="0"/>
        <v>435</v>
      </c>
      <c r="F27" s="8">
        <f t="shared" si="3"/>
        <v>63</v>
      </c>
      <c r="G27" s="12" t="s">
        <v>49</v>
      </c>
      <c r="H27" s="78">
        <v>225</v>
      </c>
      <c r="I27" s="81">
        <v>210</v>
      </c>
      <c r="J27" s="8">
        <f t="shared" si="1"/>
        <v>435</v>
      </c>
      <c r="K27" s="2"/>
      <c r="L27" s="24" t="s">
        <v>29</v>
      </c>
      <c r="M27" s="7">
        <f>AVERAGE(H17:H20)</f>
        <v>225</v>
      </c>
      <c r="N27" s="7">
        <f>AVERAGE(I17:I20)</f>
        <v>210</v>
      </c>
      <c r="O27" s="2"/>
      <c r="P27" s="2"/>
      <c r="Q27" s="2"/>
    </row>
    <row r="28" spans="1:17" ht="15.75" customHeight="1" x14ac:dyDescent="0.25">
      <c r="A28" s="8">
        <f t="shared" si="2"/>
        <v>16</v>
      </c>
      <c r="B28" s="9" t="s">
        <v>50</v>
      </c>
      <c r="C28" s="78">
        <v>225</v>
      </c>
      <c r="D28" s="81">
        <v>210</v>
      </c>
      <c r="E28" s="11">
        <f t="shared" si="0"/>
        <v>435</v>
      </c>
      <c r="F28" s="8">
        <f t="shared" si="3"/>
        <v>64</v>
      </c>
      <c r="G28" s="12" t="s">
        <v>51</v>
      </c>
      <c r="H28" s="78">
        <v>225</v>
      </c>
      <c r="I28" s="81">
        <v>210</v>
      </c>
      <c r="J28" s="8">
        <f t="shared" si="1"/>
        <v>435</v>
      </c>
      <c r="K28" s="2"/>
      <c r="L28" s="2" t="s">
        <v>37</v>
      </c>
      <c r="M28" s="7">
        <f>AVERAGE(H21:H24)</f>
        <v>225</v>
      </c>
      <c r="N28" s="7">
        <f>AVERAGE(I21:I24)</f>
        <v>210</v>
      </c>
      <c r="O28" s="2"/>
      <c r="P28" s="2"/>
      <c r="Q28" s="2"/>
    </row>
    <row r="29" spans="1:17" ht="15.75" customHeight="1" x14ac:dyDescent="0.25">
      <c r="A29" s="8">
        <f t="shared" si="2"/>
        <v>17</v>
      </c>
      <c r="B29" s="9" t="s">
        <v>52</v>
      </c>
      <c r="C29" s="78">
        <v>225</v>
      </c>
      <c r="D29" s="81">
        <v>210</v>
      </c>
      <c r="E29" s="11">
        <f t="shared" si="0"/>
        <v>435</v>
      </c>
      <c r="F29" s="8">
        <f t="shared" si="3"/>
        <v>65</v>
      </c>
      <c r="G29" s="12" t="s">
        <v>53</v>
      </c>
      <c r="H29" s="78">
        <v>225</v>
      </c>
      <c r="I29" s="81">
        <v>210</v>
      </c>
      <c r="J29" s="8">
        <f t="shared" si="1"/>
        <v>435</v>
      </c>
      <c r="K29" s="2"/>
      <c r="L29" s="2" t="s">
        <v>45</v>
      </c>
      <c r="M29" s="7">
        <f>AVERAGE(H25:H28)</f>
        <v>225</v>
      </c>
      <c r="N29" s="7">
        <f>AVERAGE(I25:I28)</f>
        <v>210</v>
      </c>
      <c r="O29" s="2"/>
      <c r="P29" s="2"/>
      <c r="Q29" s="2"/>
    </row>
    <row r="30" spans="1:17" ht="15.75" customHeight="1" x14ac:dyDescent="0.25">
      <c r="A30" s="8">
        <f t="shared" si="2"/>
        <v>18</v>
      </c>
      <c r="B30" s="9" t="s">
        <v>54</v>
      </c>
      <c r="C30" s="78">
        <v>225</v>
      </c>
      <c r="D30" s="81">
        <v>210</v>
      </c>
      <c r="E30" s="11">
        <f t="shared" si="0"/>
        <v>435</v>
      </c>
      <c r="F30" s="8">
        <f t="shared" si="3"/>
        <v>66</v>
      </c>
      <c r="G30" s="12" t="s">
        <v>55</v>
      </c>
      <c r="H30" s="78">
        <v>225</v>
      </c>
      <c r="I30" s="81">
        <v>210</v>
      </c>
      <c r="J30" s="8">
        <f t="shared" si="1"/>
        <v>435</v>
      </c>
      <c r="K30" s="2"/>
      <c r="L30" s="2" t="s">
        <v>53</v>
      </c>
      <c r="M30" s="7">
        <f>AVERAGE(H29:H32)</f>
        <v>225</v>
      </c>
      <c r="N30" s="7">
        <f>AVERAGE(I29:I32)</f>
        <v>210</v>
      </c>
      <c r="O30" s="2"/>
      <c r="P30" s="2"/>
      <c r="Q30" s="2"/>
    </row>
    <row r="31" spans="1:17" ht="15.75" customHeight="1" x14ac:dyDescent="0.25">
      <c r="A31" s="8">
        <f t="shared" si="2"/>
        <v>19</v>
      </c>
      <c r="B31" s="9" t="s">
        <v>56</v>
      </c>
      <c r="C31" s="78">
        <v>225</v>
      </c>
      <c r="D31" s="81">
        <v>210</v>
      </c>
      <c r="E31" s="11">
        <f t="shared" si="0"/>
        <v>435</v>
      </c>
      <c r="F31" s="8">
        <f t="shared" si="3"/>
        <v>67</v>
      </c>
      <c r="G31" s="12" t="s">
        <v>57</v>
      </c>
      <c r="H31" s="78">
        <v>225</v>
      </c>
      <c r="I31" s="81">
        <v>210</v>
      </c>
      <c r="J31" s="8">
        <f t="shared" si="1"/>
        <v>435</v>
      </c>
      <c r="K31" s="2"/>
      <c r="L31" s="2" t="s">
        <v>61</v>
      </c>
      <c r="M31" s="7">
        <f>AVERAGE(H33:H36)</f>
        <v>225</v>
      </c>
      <c r="N31" s="7">
        <f>AVERAGE(I33:I36)</f>
        <v>210</v>
      </c>
      <c r="O31" s="2"/>
      <c r="P31" s="2"/>
      <c r="Q31" s="2"/>
    </row>
    <row r="32" spans="1:17" ht="15.75" customHeight="1" x14ac:dyDescent="0.25">
      <c r="A32" s="8">
        <f t="shared" si="2"/>
        <v>20</v>
      </c>
      <c r="B32" s="9" t="s">
        <v>58</v>
      </c>
      <c r="C32" s="78">
        <v>225</v>
      </c>
      <c r="D32" s="81">
        <v>210</v>
      </c>
      <c r="E32" s="11">
        <f t="shared" si="0"/>
        <v>435</v>
      </c>
      <c r="F32" s="8">
        <f t="shared" si="3"/>
        <v>68</v>
      </c>
      <c r="G32" s="12" t="s">
        <v>59</v>
      </c>
      <c r="H32" s="78">
        <v>225</v>
      </c>
      <c r="I32" s="81">
        <v>210</v>
      </c>
      <c r="J32" s="8">
        <f t="shared" si="1"/>
        <v>435</v>
      </c>
      <c r="K32" s="2"/>
      <c r="L32" s="2" t="s">
        <v>69</v>
      </c>
      <c r="M32" s="7">
        <f>AVERAGE(H37:H40)</f>
        <v>225</v>
      </c>
      <c r="N32" s="7">
        <f>AVERAGE(I37:I40)</f>
        <v>210</v>
      </c>
      <c r="O32" s="2"/>
      <c r="P32" s="2"/>
      <c r="Q32" s="2"/>
    </row>
    <row r="33" spans="1:17" ht="15.75" customHeight="1" x14ac:dyDescent="0.25">
      <c r="A33" s="8">
        <f t="shared" si="2"/>
        <v>21</v>
      </c>
      <c r="B33" s="9" t="s">
        <v>60</v>
      </c>
      <c r="C33" s="78">
        <v>225</v>
      </c>
      <c r="D33" s="81">
        <v>210</v>
      </c>
      <c r="E33" s="11">
        <f t="shared" si="0"/>
        <v>435</v>
      </c>
      <c r="F33" s="8">
        <f t="shared" si="3"/>
        <v>69</v>
      </c>
      <c r="G33" s="12" t="s">
        <v>61</v>
      </c>
      <c r="H33" s="78">
        <v>225</v>
      </c>
      <c r="I33" s="81">
        <v>210</v>
      </c>
      <c r="J33" s="8">
        <f t="shared" si="1"/>
        <v>435</v>
      </c>
      <c r="K33" s="2"/>
      <c r="L33" s="2" t="s">
        <v>77</v>
      </c>
      <c r="M33" s="7">
        <f>AVERAGE(H41:H44)</f>
        <v>225</v>
      </c>
      <c r="N33" s="7">
        <f>AVERAGE(I41:I44)</f>
        <v>210</v>
      </c>
      <c r="O33" s="2"/>
      <c r="P33" s="2"/>
      <c r="Q33" s="2"/>
    </row>
    <row r="34" spans="1:17" ht="15.75" customHeight="1" x14ac:dyDescent="0.25">
      <c r="A34" s="8">
        <f t="shared" si="2"/>
        <v>22</v>
      </c>
      <c r="B34" s="9" t="s">
        <v>62</v>
      </c>
      <c r="C34" s="78">
        <v>225</v>
      </c>
      <c r="D34" s="81">
        <v>210</v>
      </c>
      <c r="E34" s="11">
        <f t="shared" si="0"/>
        <v>435</v>
      </c>
      <c r="F34" s="8">
        <f t="shared" si="3"/>
        <v>70</v>
      </c>
      <c r="G34" s="12" t="s">
        <v>63</v>
      </c>
      <c r="H34" s="78">
        <v>225</v>
      </c>
      <c r="I34" s="81">
        <v>210</v>
      </c>
      <c r="J34" s="8">
        <f t="shared" si="1"/>
        <v>435</v>
      </c>
      <c r="K34" s="2"/>
      <c r="L34" s="2" t="s">
        <v>85</v>
      </c>
      <c r="M34" s="7">
        <f>AVERAGE(H45:H48)</f>
        <v>225</v>
      </c>
      <c r="N34" s="7">
        <f>AVERAGE(I45:I48)</f>
        <v>210</v>
      </c>
      <c r="O34" s="2"/>
      <c r="P34" s="2"/>
      <c r="Q34" s="2"/>
    </row>
    <row r="35" spans="1:17" ht="15.75" customHeight="1" x14ac:dyDescent="0.25">
      <c r="A35" s="8">
        <f t="shared" si="2"/>
        <v>23</v>
      </c>
      <c r="B35" s="9" t="s">
        <v>64</v>
      </c>
      <c r="C35" s="78">
        <v>225</v>
      </c>
      <c r="D35" s="81">
        <v>210</v>
      </c>
      <c r="E35" s="11">
        <f t="shared" si="0"/>
        <v>435</v>
      </c>
      <c r="F35" s="8">
        <f t="shared" si="3"/>
        <v>71</v>
      </c>
      <c r="G35" s="12" t="s">
        <v>65</v>
      </c>
      <c r="H35" s="78">
        <v>225</v>
      </c>
      <c r="I35" s="81">
        <v>210</v>
      </c>
      <c r="J35" s="8">
        <f t="shared" si="1"/>
        <v>435</v>
      </c>
      <c r="K35" s="2"/>
      <c r="L35" s="2" t="s">
        <v>93</v>
      </c>
      <c r="M35" s="7">
        <f>AVERAGE(H49:H52)</f>
        <v>225</v>
      </c>
      <c r="N35" s="7">
        <f>AVERAGE(I49:I52)</f>
        <v>210</v>
      </c>
      <c r="O35" s="2"/>
      <c r="P35" s="2"/>
      <c r="Q35" s="2"/>
    </row>
    <row r="36" spans="1:17" ht="15.75" customHeight="1" x14ac:dyDescent="0.25">
      <c r="A36" s="8">
        <f t="shared" si="2"/>
        <v>24</v>
      </c>
      <c r="B36" s="9" t="s">
        <v>66</v>
      </c>
      <c r="C36" s="78">
        <v>225</v>
      </c>
      <c r="D36" s="81">
        <v>210</v>
      </c>
      <c r="E36" s="11">
        <f t="shared" si="0"/>
        <v>435</v>
      </c>
      <c r="F36" s="8">
        <f t="shared" si="3"/>
        <v>72</v>
      </c>
      <c r="G36" s="12" t="s">
        <v>67</v>
      </c>
      <c r="H36" s="78">
        <v>225</v>
      </c>
      <c r="I36" s="81">
        <v>210</v>
      </c>
      <c r="J36" s="8">
        <f t="shared" si="1"/>
        <v>435</v>
      </c>
      <c r="K36" s="2"/>
      <c r="L36" s="107" t="s">
        <v>101</v>
      </c>
      <c r="M36" s="7">
        <f>AVERAGE(H53:H56)</f>
        <v>225</v>
      </c>
      <c r="N36" s="7">
        <f>AVERAGE(I53:I56)</f>
        <v>210</v>
      </c>
      <c r="O36" s="2"/>
      <c r="P36" s="2"/>
      <c r="Q36" s="2"/>
    </row>
    <row r="37" spans="1:17" ht="15.75" customHeight="1" x14ac:dyDescent="0.25">
      <c r="A37" s="8">
        <v>25</v>
      </c>
      <c r="B37" s="9" t="s">
        <v>68</v>
      </c>
      <c r="C37" s="78">
        <v>225</v>
      </c>
      <c r="D37" s="81">
        <v>210</v>
      </c>
      <c r="E37" s="11">
        <f t="shared" si="0"/>
        <v>435</v>
      </c>
      <c r="F37" s="8">
        <v>73</v>
      </c>
      <c r="G37" s="12" t="s">
        <v>69</v>
      </c>
      <c r="H37" s="78">
        <v>225</v>
      </c>
      <c r="I37" s="81">
        <v>210</v>
      </c>
      <c r="J37" s="8">
        <f t="shared" si="1"/>
        <v>435</v>
      </c>
      <c r="K37" s="2"/>
      <c r="L37" s="107" t="s">
        <v>109</v>
      </c>
      <c r="M37" s="7">
        <f>AVERAGE(H57:H60)</f>
        <v>225</v>
      </c>
      <c r="N37" s="7">
        <f>AVERAGE(I57:I60)</f>
        <v>210</v>
      </c>
      <c r="O37" s="2"/>
      <c r="P37" s="2"/>
      <c r="Q37" s="2"/>
    </row>
    <row r="38" spans="1:17" ht="15.75" customHeight="1" x14ac:dyDescent="0.25">
      <c r="A38" s="8">
        <f t="shared" ref="A38:A60" si="4">A37+1</f>
        <v>26</v>
      </c>
      <c r="B38" s="9" t="s">
        <v>70</v>
      </c>
      <c r="C38" s="78">
        <v>225</v>
      </c>
      <c r="D38" s="81">
        <v>210</v>
      </c>
      <c r="E38" s="8">
        <f t="shared" si="0"/>
        <v>435</v>
      </c>
      <c r="F38" s="8">
        <f t="shared" ref="F38:F60" si="5">F37+1</f>
        <v>74</v>
      </c>
      <c r="G38" s="12" t="s">
        <v>71</v>
      </c>
      <c r="H38" s="78">
        <v>225</v>
      </c>
      <c r="I38" s="81">
        <v>210</v>
      </c>
      <c r="J38" s="8">
        <f t="shared" si="1"/>
        <v>435</v>
      </c>
      <c r="K38" s="2"/>
      <c r="L38" s="107" t="s">
        <v>294</v>
      </c>
      <c r="M38" s="107">
        <f>AVERAGE(M14:M37)</f>
        <v>225</v>
      </c>
      <c r="N38" s="107">
        <f>AVERAGE(N14:N37)</f>
        <v>210</v>
      </c>
      <c r="O38" s="2"/>
      <c r="P38" s="2"/>
      <c r="Q38" s="2"/>
    </row>
    <row r="39" spans="1:17" ht="15.75" customHeight="1" x14ac:dyDescent="0.25">
      <c r="A39" s="8">
        <f t="shared" si="4"/>
        <v>27</v>
      </c>
      <c r="B39" s="9" t="s">
        <v>72</v>
      </c>
      <c r="C39" s="78">
        <v>225</v>
      </c>
      <c r="D39" s="81">
        <v>210</v>
      </c>
      <c r="E39" s="8">
        <f t="shared" si="0"/>
        <v>435</v>
      </c>
      <c r="F39" s="8">
        <f t="shared" si="5"/>
        <v>75</v>
      </c>
      <c r="G39" s="12" t="s">
        <v>73</v>
      </c>
      <c r="H39" s="78">
        <v>225</v>
      </c>
      <c r="I39" s="81">
        <v>210</v>
      </c>
      <c r="J39" s="8">
        <f t="shared" si="1"/>
        <v>435</v>
      </c>
      <c r="K39" s="2"/>
      <c r="L39" s="2"/>
      <c r="M39" s="2"/>
      <c r="N39" s="2"/>
      <c r="O39" s="2"/>
      <c r="P39" s="2"/>
      <c r="Q39" s="2"/>
    </row>
    <row r="40" spans="1:17" ht="15.75" customHeight="1" x14ac:dyDescent="0.25">
      <c r="A40" s="8">
        <f t="shared" si="4"/>
        <v>28</v>
      </c>
      <c r="B40" s="9" t="s">
        <v>74</v>
      </c>
      <c r="C40" s="78">
        <v>225</v>
      </c>
      <c r="D40" s="81">
        <v>210</v>
      </c>
      <c r="E40" s="8">
        <f t="shared" si="0"/>
        <v>435</v>
      </c>
      <c r="F40" s="8">
        <f t="shared" si="5"/>
        <v>76</v>
      </c>
      <c r="G40" s="12" t="s">
        <v>75</v>
      </c>
      <c r="H40" s="78">
        <v>225</v>
      </c>
      <c r="I40" s="81">
        <v>210</v>
      </c>
      <c r="J40" s="8">
        <f t="shared" si="1"/>
        <v>435</v>
      </c>
      <c r="K40" s="2"/>
      <c r="L40" s="2"/>
      <c r="M40" s="2"/>
      <c r="N40" s="2"/>
      <c r="O40" s="2"/>
      <c r="P40" s="2"/>
      <c r="Q40" s="2"/>
    </row>
    <row r="41" spans="1:17" ht="15.75" customHeight="1" x14ac:dyDescent="0.25">
      <c r="A41" s="8">
        <f t="shared" si="4"/>
        <v>29</v>
      </c>
      <c r="B41" s="9" t="s">
        <v>76</v>
      </c>
      <c r="C41" s="78">
        <v>225</v>
      </c>
      <c r="D41" s="81">
        <v>210</v>
      </c>
      <c r="E41" s="8">
        <f t="shared" si="0"/>
        <v>435</v>
      </c>
      <c r="F41" s="8">
        <f t="shared" si="5"/>
        <v>77</v>
      </c>
      <c r="G41" s="12" t="s">
        <v>77</v>
      </c>
      <c r="H41" s="78">
        <v>225</v>
      </c>
      <c r="I41" s="81">
        <v>210</v>
      </c>
      <c r="J41" s="8">
        <f t="shared" si="1"/>
        <v>435</v>
      </c>
      <c r="K41" s="2"/>
      <c r="L41" s="2"/>
      <c r="M41" s="2"/>
      <c r="N41" s="2"/>
      <c r="O41" s="2"/>
      <c r="P41" s="2"/>
      <c r="Q41" s="2"/>
    </row>
    <row r="42" spans="1:17" ht="15.75" customHeight="1" x14ac:dyDescent="0.25">
      <c r="A42" s="8">
        <f t="shared" si="4"/>
        <v>30</v>
      </c>
      <c r="B42" s="9" t="s">
        <v>78</v>
      </c>
      <c r="C42" s="78">
        <v>225</v>
      </c>
      <c r="D42" s="81">
        <v>210</v>
      </c>
      <c r="E42" s="8">
        <f t="shared" si="0"/>
        <v>435</v>
      </c>
      <c r="F42" s="8">
        <f t="shared" si="5"/>
        <v>78</v>
      </c>
      <c r="G42" s="12" t="s">
        <v>79</v>
      </c>
      <c r="H42" s="78">
        <v>225</v>
      </c>
      <c r="I42" s="81">
        <v>210</v>
      </c>
      <c r="J42" s="8">
        <f t="shared" si="1"/>
        <v>435</v>
      </c>
      <c r="K42" s="2"/>
      <c r="L42" s="2"/>
      <c r="M42" s="2"/>
      <c r="N42" s="2"/>
      <c r="O42" s="2"/>
      <c r="P42" s="2"/>
      <c r="Q42" s="2"/>
    </row>
    <row r="43" spans="1:17" ht="15.75" customHeight="1" x14ac:dyDescent="0.25">
      <c r="A43" s="8">
        <f t="shared" si="4"/>
        <v>31</v>
      </c>
      <c r="B43" s="9" t="s">
        <v>80</v>
      </c>
      <c r="C43" s="78">
        <v>225</v>
      </c>
      <c r="D43" s="81">
        <v>210</v>
      </c>
      <c r="E43" s="8">
        <f t="shared" si="0"/>
        <v>435</v>
      </c>
      <c r="F43" s="8">
        <f t="shared" si="5"/>
        <v>79</v>
      </c>
      <c r="G43" s="12" t="s">
        <v>81</v>
      </c>
      <c r="H43" s="78">
        <v>225</v>
      </c>
      <c r="I43" s="81">
        <v>210</v>
      </c>
      <c r="J43" s="8">
        <f t="shared" si="1"/>
        <v>435</v>
      </c>
      <c r="K43" s="2"/>
      <c r="L43" s="2"/>
      <c r="M43" s="2"/>
      <c r="N43" s="2"/>
      <c r="O43" s="2"/>
      <c r="P43" s="2"/>
      <c r="Q43" s="2"/>
    </row>
    <row r="44" spans="1:17" ht="15.75" customHeight="1" x14ac:dyDescent="0.25">
      <c r="A44" s="8">
        <f t="shared" si="4"/>
        <v>32</v>
      </c>
      <c r="B44" s="9" t="s">
        <v>82</v>
      </c>
      <c r="C44" s="78">
        <v>225</v>
      </c>
      <c r="D44" s="81">
        <v>210</v>
      </c>
      <c r="E44" s="8">
        <f t="shared" si="0"/>
        <v>435</v>
      </c>
      <c r="F44" s="8">
        <f t="shared" si="5"/>
        <v>80</v>
      </c>
      <c r="G44" s="12" t="s">
        <v>83</v>
      </c>
      <c r="H44" s="78">
        <v>225</v>
      </c>
      <c r="I44" s="81">
        <v>210</v>
      </c>
      <c r="J44" s="8">
        <f t="shared" si="1"/>
        <v>435</v>
      </c>
      <c r="K44" s="2"/>
      <c r="L44" s="2"/>
      <c r="M44" s="2"/>
      <c r="N44" s="2"/>
      <c r="O44" s="2"/>
      <c r="P44" s="2"/>
      <c r="Q44" s="2"/>
    </row>
    <row r="45" spans="1:17" ht="15.75" customHeight="1" x14ac:dyDescent="0.25">
      <c r="A45" s="8">
        <f t="shared" si="4"/>
        <v>33</v>
      </c>
      <c r="B45" s="9" t="s">
        <v>84</v>
      </c>
      <c r="C45" s="78">
        <v>225</v>
      </c>
      <c r="D45" s="81">
        <v>210</v>
      </c>
      <c r="E45" s="8">
        <f t="shared" si="0"/>
        <v>435</v>
      </c>
      <c r="F45" s="8">
        <f t="shared" si="5"/>
        <v>81</v>
      </c>
      <c r="G45" s="12" t="s">
        <v>85</v>
      </c>
      <c r="H45" s="78">
        <v>225</v>
      </c>
      <c r="I45" s="81">
        <v>210</v>
      </c>
      <c r="J45" s="8">
        <f t="shared" si="1"/>
        <v>435</v>
      </c>
      <c r="K45" s="2"/>
      <c r="L45" s="2"/>
      <c r="M45" s="2"/>
      <c r="N45" s="2"/>
      <c r="O45" s="2"/>
      <c r="P45" s="2"/>
      <c r="Q45" s="2"/>
    </row>
    <row r="46" spans="1:17" ht="15.75" customHeight="1" x14ac:dyDescent="0.25">
      <c r="A46" s="8">
        <f t="shared" si="4"/>
        <v>34</v>
      </c>
      <c r="B46" s="9" t="s">
        <v>86</v>
      </c>
      <c r="C46" s="78">
        <v>225</v>
      </c>
      <c r="D46" s="81">
        <v>210</v>
      </c>
      <c r="E46" s="8">
        <f t="shared" si="0"/>
        <v>435</v>
      </c>
      <c r="F46" s="8">
        <f t="shared" si="5"/>
        <v>82</v>
      </c>
      <c r="G46" s="12" t="s">
        <v>87</v>
      </c>
      <c r="H46" s="78">
        <v>225</v>
      </c>
      <c r="I46" s="81">
        <v>210</v>
      </c>
      <c r="J46" s="8">
        <f t="shared" si="1"/>
        <v>435</v>
      </c>
      <c r="K46" s="2"/>
      <c r="L46" s="2"/>
      <c r="M46" s="2"/>
      <c r="N46" s="2"/>
      <c r="O46" s="2"/>
      <c r="P46" s="2"/>
      <c r="Q46" s="2"/>
    </row>
    <row r="47" spans="1:17" ht="15.75" customHeight="1" x14ac:dyDescent="0.25">
      <c r="A47" s="8">
        <f t="shared" si="4"/>
        <v>35</v>
      </c>
      <c r="B47" s="9" t="s">
        <v>88</v>
      </c>
      <c r="C47" s="78">
        <v>225</v>
      </c>
      <c r="D47" s="81">
        <v>210</v>
      </c>
      <c r="E47" s="8">
        <f t="shared" si="0"/>
        <v>435</v>
      </c>
      <c r="F47" s="8">
        <f t="shared" si="5"/>
        <v>83</v>
      </c>
      <c r="G47" s="12" t="s">
        <v>89</v>
      </c>
      <c r="H47" s="78">
        <v>225</v>
      </c>
      <c r="I47" s="81">
        <v>210</v>
      </c>
      <c r="J47" s="8">
        <f t="shared" si="1"/>
        <v>435</v>
      </c>
      <c r="K47" s="2"/>
      <c r="L47" s="2"/>
      <c r="M47" s="2"/>
      <c r="N47" s="2"/>
      <c r="O47" s="2"/>
      <c r="P47" s="2"/>
      <c r="Q47" s="2"/>
    </row>
    <row r="48" spans="1:17" ht="15.75" customHeight="1" x14ac:dyDescent="0.25">
      <c r="A48" s="8">
        <f t="shared" si="4"/>
        <v>36</v>
      </c>
      <c r="B48" s="9" t="s">
        <v>90</v>
      </c>
      <c r="C48" s="78">
        <v>225</v>
      </c>
      <c r="D48" s="81">
        <v>210</v>
      </c>
      <c r="E48" s="8">
        <f t="shared" si="0"/>
        <v>435</v>
      </c>
      <c r="F48" s="8">
        <f t="shared" si="5"/>
        <v>84</v>
      </c>
      <c r="G48" s="12" t="s">
        <v>91</v>
      </c>
      <c r="H48" s="78">
        <v>225</v>
      </c>
      <c r="I48" s="81">
        <v>210</v>
      </c>
      <c r="J48" s="8">
        <f t="shared" si="1"/>
        <v>435</v>
      </c>
      <c r="K48" s="2"/>
      <c r="L48" s="2"/>
      <c r="M48" s="2"/>
      <c r="N48" s="2"/>
      <c r="O48" s="2"/>
      <c r="P48" s="2"/>
      <c r="Q48" s="2"/>
    </row>
    <row r="49" spans="1:17" ht="15.75" customHeight="1" x14ac:dyDescent="0.25">
      <c r="A49" s="8">
        <f t="shared" si="4"/>
        <v>37</v>
      </c>
      <c r="B49" s="9" t="s">
        <v>92</v>
      </c>
      <c r="C49" s="78">
        <v>225</v>
      </c>
      <c r="D49" s="81">
        <v>210</v>
      </c>
      <c r="E49" s="8">
        <f t="shared" si="0"/>
        <v>435</v>
      </c>
      <c r="F49" s="8">
        <f t="shared" si="5"/>
        <v>85</v>
      </c>
      <c r="G49" s="12" t="s">
        <v>93</v>
      </c>
      <c r="H49" s="78">
        <v>225</v>
      </c>
      <c r="I49" s="81">
        <v>210</v>
      </c>
      <c r="J49" s="8">
        <f t="shared" si="1"/>
        <v>435</v>
      </c>
      <c r="K49" s="2"/>
      <c r="L49" s="2"/>
      <c r="M49" s="2"/>
      <c r="N49" s="2"/>
      <c r="O49" s="2"/>
      <c r="P49" s="2"/>
      <c r="Q49" s="2"/>
    </row>
    <row r="50" spans="1:17" ht="15.75" customHeight="1" x14ac:dyDescent="0.25">
      <c r="A50" s="8">
        <f t="shared" si="4"/>
        <v>38</v>
      </c>
      <c r="B50" s="12" t="s">
        <v>94</v>
      </c>
      <c r="C50" s="78">
        <v>225</v>
      </c>
      <c r="D50" s="81">
        <v>210</v>
      </c>
      <c r="E50" s="8">
        <f t="shared" si="0"/>
        <v>435</v>
      </c>
      <c r="F50" s="8">
        <f t="shared" si="5"/>
        <v>86</v>
      </c>
      <c r="G50" s="12" t="s">
        <v>95</v>
      </c>
      <c r="H50" s="78">
        <v>225</v>
      </c>
      <c r="I50" s="81">
        <v>210</v>
      </c>
      <c r="J50" s="8">
        <f t="shared" si="1"/>
        <v>435</v>
      </c>
      <c r="K50" s="2"/>
      <c r="L50" s="2"/>
      <c r="M50" s="2"/>
      <c r="N50" s="2"/>
      <c r="O50" s="2"/>
      <c r="P50" s="2"/>
      <c r="Q50" s="2"/>
    </row>
    <row r="51" spans="1:17" ht="15.75" customHeight="1" x14ac:dyDescent="0.25">
      <c r="A51" s="8">
        <f t="shared" si="4"/>
        <v>39</v>
      </c>
      <c r="B51" s="12" t="s">
        <v>96</v>
      </c>
      <c r="C51" s="78">
        <v>225</v>
      </c>
      <c r="D51" s="81">
        <v>210</v>
      </c>
      <c r="E51" s="8">
        <f t="shared" si="0"/>
        <v>435</v>
      </c>
      <c r="F51" s="8">
        <f t="shared" si="5"/>
        <v>87</v>
      </c>
      <c r="G51" s="12" t="s">
        <v>97</v>
      </c>
      <c r="H51" s="78">
        <v>225</v>
      </c>
      <c r="I51" s="81">
        <v>210</v>
      </c>
      <c r="J51" s="8">
        <f t="shared" si="1"/>
        <v>435</v>
      </c>
      <c r="K51" s="2"/>
      <c r="L51" s="2"/>
      <c r="M51" s="2"/>
      <c r="N51" s="2"/>
      <c r="O51" s="2"/>
      <c r="P51" s="2"/>
      <c r="Q51" s="2"/>
    </row>
    <row r="52" spans="1:17" ht="15.75" customHeight="1" x14ac:dyDescent="0.25">
      <c r="A52" s="8">
        <f t="shared" si="4"/>
        <v>40</v>
      </c>
      <c r="B52" s="12" t="s">
        <v>98</v>
      </c>
      <c r="C52" s="78">
        <v>225</v>
      </c>
      <c r="D52" s="81">
        <v>210</v>
      </c>
      <c r="E52" s="8">
        <f t="shared" si="0"/>
        <v>435</v>
      </c>
      <c r="F52" s="8">
        <f t="shared" si="5"/>
        <v>88</v>
      </c>
      <c r="G52" s="12" t="s">
        <v>99</v>
      </c>
      <c r="H52" s="78">
        <v>225</v>
      </c>
      <c r="I52" s="81">
        <v>210</v>
      </c>
      <c r="J52" s="8">
        <f t="shared" si="1"/>
        <v>435</v>
      </c>
      <c r="K52" s="2"/>
      <c r="L52" s="2"/>
      <c r="M52" s="2"/>
      <c r="N52" s="2"/>
      <c r="O52" s="2"/>
      <c r="P52" s="2"/>
      <c r="Q52" s="2"/>
    </row>
    <row r="53" spans="1:17" ht="15.75" customHeight="1" x14ac:dyDescent="0.25">
      <c r="A53" s="8">
        <f t="shared" si="4"/>
        <v>41</v>
      </c>
      <c r="B53" s="12" t="s">
        <v>100</v>
      </c>
      <c r="C53" s="78">
        <v>225</v>
      </c>
      <c r="D53" s="81">
        <v>210</v>
      </c>
      <c r="E53" s="8">
        <f t="shared" si="0"/>
        <v>435</v>
      </c>
      <c r="F53" s="8">
        <f t="shared" si="5"/>
        <v>89</v>
      </c>
      <c r="G53" s="12" t="s">
        <v>101</v>
      </c>
      <c r="H53" s="78">
        <v>225</v>
      </c>
      <c r="I53" s="81">
        <v>210</v>
      </c>
      <c r="J53" s="8">
        <f t="shared" si="1"/>
        <v>435</v>
      </c>
      <c r="K53" s="2"/>
      <c r="L53" s="13"/>
      <c r="M53" s="13"/>
      <c r="N53" s="13"/>
      <c r="O53" s="2"/>
      <c r="P53" s="2"/>
      <c r="Q53" s="2"/>
    </row>
    <row r="54" spans="1:17" ht="15.75" customHeight="1" x14ac:dyDescent="0.25">
      <c r="A54" s="8">
        <f t="shared" si="4"/>
        <v>42</v>
      </c>
      <c r="B54" s="12" t="s">
        <v>102</v>
      </c>
      <c r="C54" s="78">
        <v>225</v>
      </c>
      <c r="D54" s="81">
        <v>210</v>
      </c>
      <c r="E54" s="8">
        <f t="shared" si="0"/>
        <v>435</v>
      </c>
      <c r="F54" s="8">
        <f t="shared" si="5"/>
        <v>90</v>
      </c>
      <c r="G54" s="12" t="s">
        <v>103</v>
      </c>
      <c r="H54" s="78">
        <v>225</v>
      </c>
      <c r="I54" s="81">
        <v>210</v>
      </c>
      <c r="J54" s="8">
        <f t="shared" si="1"/>
        <v>435</v>
      </c>
      <c r="K54" s="2"/>
      <c r="L54" s="13"/>
      <c r="M54" s="13"/>
      <c r="N54" s="13"/>
      <c r="O54" s="2"/>
      <c r="P54" s="2"/>
      <c r="Q54" s="2"/>
    </row>
    <row r="55" spans="1:17" ht="15.75" customHeight="1" x14ac:dyDescent="0.25">
      <c r="A55" s="8">
        <f t="shared" si="4"/>
        <v>43</v>
      </c>
      <c r="B55" s="12" t="s">
        <v>104</v>
      </c>
      <c r="C55" s="78">
        <v>225</v>
      </c>
      <c r="D55" s="81">
        <v>210</v>
      </c>
      <c r="E55" s="8">
        <f t="shared" si="0"/>
        <v>435</v>
      </c>
      <c r="F55" s="8">
        <f t="shared" si="5"/>
        <v>91</v>
      </c>
      <c r="G55" s="12" t="s">
        <v>105</v>
      </c>
      <c r="H55" s="78">
        <v>225</v>
      </c>
      <c r="I55" s="81">
        <v>210</v>
      </c>
      <c r="J55" s="8">
        <f t="shared" si="1"/>
        <v>435</v>
      </c>
      <c r="K55" s="2"/>
      <c r="L55" s="13"/>
      <c r="M55" s="13"/>
      <c r="N55" s="13"/>
      <c r="O55" s="2"/>
      <c r="P55" s="2"/>
      <c r="Q55" s="2"/>
    </row>
    <row r="56" spans="1:17" ht="15.75" customHeight="1" x14ac:dyDescent="0.25">
      <c r="A56" s="8">
        <f t="shared" si="4"/>
        <v>44</v>
      </c>
      <c r="B56" s="12" t="s">
        <v>106</v>
      </c>
      <c r="C56" s="78">
        <v>225</v>
      </c>
      <c r="D56" s="81">
        <v>210</v>
      </c>
      <c r="E56" s="8">
        <f t="shared" si="0"/>
        <v>435</v>
      </c>
      <c r="F56" s="8">
        <f t="shared" si="5"/>
        <v>92</v>
      </c>
      <c r="G56" s="12" t="s">
        <v>107</v>
      </c>
      <c r="H56" s="78">
        <v>225</v>
      </c>
      <c r="I56" s="81">
        <v>210</v>
      </c>
      <c r="J56" s="8">
        <f t="shared" si="1"/>
        <v>435</v>
      </c>
      <c r="K56" s="2"/>
      <c r="L56" s="13"/>
      <c r="M56" s="13"/>
      <c r="N56" s="13"/>
      <c r="O56" s="2"/>
      <c r="P56" s="2"/>
      <c r="Q56" s="2"/>
    </row>
    <row r="57" spans="1:17" ht="15.75" customHeight="1" x14ac:dyDescent="0.25">
      <c r="A57" s="8">
        <f t="shared" si="4"/>
        <v>45</v>
      </c>
      <c r="B57" s="12" t="s">
        <v>108</v>
      </c>
      <c r="C57" s="78">
        <v>225</v>
      </c>
      <c r="D57" s="81">
        <v>210</v>
      </c>
      <c r="E57" s="8">
        <f t="shared" si="0"/>
        <v>435</v>
      </c>
      <c r="F57" s="8">
        <f t="shared" si="5"/>
        <v>93</v>
      </c>
      <c r="G57" s="12" t="s">
        <v>109</v>
      </c>
      <c r="H57" s="78">
        <v>225</v>
      </c>
      <c r="I57" s="81">
        <v>210</v>
      </c>
      <c r="J57" s="8">
        <f t="shared" si="1"/>
        <v>435</v>
      </c>
      <c r="K57" s="2"/>
      <c r="L57" s="14"/>
      <c r="M57" s="13"/>
      <c r="N57" s="15"/>
      <c r="O57" s="2"/>
      <c r="P57" s="2"/>
      <c r="Q57" s="2"/>
    </row>
    <row r="58" spans="1:17" ht="15.75" customHeight="1" x14ac:dyDescent="0.25">
      <c r="A58" s="8">
        <f t="shared" si="4"/>
        <v>46</v>
      </c>
      <c r="B58" s="12" t="s">
        <v>110</v>
      </c>
      <c r="C58" s="78">
        <v>225</v>
      </c>
      <c r="D58" s="81">
        <v>210</v>
      </c>
      <c r="E58" s="8">
        <f t="shared" si="0"/>
        <v>435</v>
      </c>
      <c r="F58" s="8">
        <f t="shared" si="5"/>
        <v>94</v>
      </c>
      <c r="G58" s="12" t="s">
        <v>111</v>
      </c>
      <c r="H58" s="78">
        <v>225</v>
      </c>
      <c r="I58" s="81">
        <v>210</v>
      </c>
      <c r="J58" s="8">
        <f t="shared" si="1"/>
        <v>435</v>
      </c>
      <c r="K58" s="2"/>
      <c r="L58" s="16"/>
      <c r="M58" s="13"/>
      <c r="N58" s="15"/>
      <c r="O58" s="2"/>
      <c r="P58" s="2"/>
      <c r="Q58" s="2"/>
    </row>
    <row r="59" spans="1:17" ht="15.75" customHeight="1" x14ac:dyDescent="0.25">
      <c r="A59" s="17">
        <f t="shared" si="4"/>
        <v>47</v>
      </c>
      <c r="B59" s="18" t="s">
        <v>112</v>
      </c>
      <c r="C59" s="78">
        <v>225</v>
      </c>
      <c r="D59" s="81">
        <v>210</v>
      </c>
      <c r="E59" s="17">
        <f t="shared" si="0"/>
        <v>435</v>
      </c>
      <c r="F59" s="17">
        <f t="shared" si="5"/>
        <v>95</v>
      </c>
      <c r="G59" s="18" t="s">
        <v>113</v>
      </c>
      <c r="H59" s="78">
        <v>225</v>
      </c>
      <c r="I59" s="81">
        <v>210</v>
      </c>
      <c r="J59" s="17">
        <f t="shared" si="1"/>
        <v>435</v>
      </c>
      <c r="K59" s="2"/>
      <c r="L59" s="16"/>
      <c r="M59" s="19"/>
      <c r="N59" s="15"/>
      <c r="O59" s="2"/>
      <c r="P59" s="2"/>
      <c r="Q59" s="2"/>
    </row>
    <row r="60" spans="1:17" ht="15.75" customHeight="1" x14ac:dyDescent="0.25">
      <c r="A60" s="17">
        <f t="shared" si="4"/>
        <v>48</v>
      </c>
      <c r="B60" s="18" t="s">
        <v>114</v>
      </c>
      <c r="C60" s="78">
        <v>225</v>
      </c>
      <c r="D60" s="81">
        <v>210</v>
      </c>
      <c r="E60" s="17">
        <f t="shared" si="0"/>
        <v>435</v>
      </c>
      <c r="F60" s="17">
        <f t="shared" si="5"/>
        <v>96</v>
      </c>
      <c r="G60" s="18" t="s">
        <v>115</v>
      </c>
      <c r="H60" s="78">
        <v>225</v>
      </c>
      <c r="I60" s="81">
        <v>210</v>
      </c>
      <c r="J60" s="17">
        <f t="shared" si="1"/>
        <v>435</v>
      </c>
      <c r="K60" s="2"/>
      <c r="L60" s="16"/>
      <c r="M60" s="19"/>
      <c r="N60" s="2"/>
      <c r="O60" s="2"/>
      <c r="P60" s="2"/>
      <c r="Q60" s="2"/>
    </row>
    <row r="61" spans="1:17" ht="30.75" customHeight="1" x14ac:dyDescent="0.3">
      <c r="A61" s="127" t="s">
        <v>116</v>
      </c>
      <c r="B61" s="128"/>
      <c r="C61" s="128"/>
      <c r="D61" s="129"/>
      <c r="E61" s="130" t="s">
        <v>117</v>
      </c>
      <c r="F61" s="131"/>
      <c r="G61" s="131"/>
      <c r="H61" s="131"/>
      <c r="I61" s="131"/>
      <c r="J61" s="132"/>
      <c r="K61" s="2"/>
      <c r="L61" s="14"/>
      <c r="M61" s="2"/>
      <c r="N61" s="2"/>
      <c r="O61" s="45"/>
      <c r="P61" s="2"/>
      <c r="Q61" s="2"/>
    </row>
    <row r="62" spans="1:17" ht="44.25" customHeight="1" x14ac:dyDescent="0.25">
      <c r="A62" s="162" t="s">
        <v>229</v>
      </c>
      <c r="B62" s="163"/>
      <c r="C62" s="163"/>
      <c r="D62" s="163"/>
      <c r="E62" s="163"/>
      <c r="F62" s="163"/>
      <c r="G62" s="164"/>
      <c r="H62" s="20" t="s">
        <v>118</v>
      </c>
      <c r="I62" s="20" t="s">
        <v>119</v>
      </c>
      <c r="J62" s="20" t="s">
        <v>120</v>
      </c>
      <c r="K62" s="2"/>
      <c r="L62" s="16"/>
      <c r="M62" s="7"/>
      <c r="N62" s="7"/>
      <c r="O62" s="7"/>
      <c r="P62" s="7"/>
      <c r="Q62" s="7"/>
    </row>
    <row r="63" spans="1:17" ht="24.75" customHeight="1" x14ac:dyDescent="0.25">
      <c r="A63" s="165" t="s">
        <v>226</v>
      </c>
      <c r="B63" s="166"/>
      <c r="C63" s="166"/>
      <c r="D63" s="166"/>
      <c r="E63" s="142" t="s">
        <v>224</v>
      </c>
      <c r="F63" s="143"/>
      <c r="G63" s="144"/>
      <c r="H63" s="21">
        <v>0</v>
      </c>
      <c r="I63" s="21">
        <v>2.7120000000000002</v>
      </c>
      <c r="J63" s="21">
        <f>H63+I63</f>
        <v>2.7120000000000002</v>
      </c>
      <c r="K63" s="2"/>
      <c r="L63" s="22">
        <v>535.88300000000004</v>
      </c>
      <c r="M63" s="32">
        <f>L63/1000</f>
        <v>0.535883</v>
      </c>
      <c r="N63" s="4"/>
      <c r="O63" s="7"/>
      <c r="P63" s="7"/>
      <c r="Q63" s="7"/>
    </row>
    <row r="64" spans="1:17" ht="26.25" customHeight="1" x14ac:dyDescent="0.25">
      <c r="A64" s="167"/>
      <c r="B64" s="168"/>
      <c r="C64" s="168"/>
      <c r="D64" s="168"/>
      <c r="E64" s="145" t="s">
        <v>225</v>
      </c>
      <c r="F64" s="146"/>
      <c r="G64" s="147"/>
      <c r="H64" s="36">
        <v>0</v>
      </c>
      <c r="I64" s="36">
        <f>L82</f>
        <v>0.535883</v>
      </c>
      <c r="J64" s="36">
        <f>H64+I64</f>
        <v>0.535883</v>
      </c>
      <c r="K64" s="2"/>
      <c r="L64" s="24"/>
      <c r="M64" s="24"/>
      <c r="N64" s="4"/>
      <c r="O64" s="7"/>
      <c r="P64" s="7"/>
      <c r="Q64" s="7"/>
    </row>
    <row r="65" spans="1:17" ht="16.5" customHeight="1" x14ac:dyDescent="0.25">
      <c r="A65" s="25"/>
      <c r="B65" s="7" t="s">
        <v>121</v>
      </c>
      <c r="C65" s="7"/>
      <c r="D65" s="7"/>
      <c r="E65" s="7"/>
      <c r="F65" s="7"/>
      <c r="G65" s="7"/>
      <c r="H65" s="7"/>
      <c r="I65" s="7"/>
      <c r="J65" s="26"/>
      <c r="K65" s="2"/>
      <c r="L65" s="4"/>
      <c r="M65" s="4"/>
      <c r="N65" s="4"/>
      <c r="O65" s="23" t="s">
        <v>122</v>
      </c>
      <c r="P65" s="23" t="s">
        <v>123</v>
      </c>
      <c r="Q65" s="7"/>
    </row>
    <row r="66" spans="1:17" ht="33" customHeight="1" x14ac:dyDescent="0.25">
      <c r="A66" s="148" t="s">
        <v>227</v>
      </c>
      <c r="B66" s="149"/>
      <c r="C66" s="149"/>
      <c r="D66" s="149"/>
      <c r="E66" s="149"/>
      <c r="F66" s="149"/>
      <c r="G66" s="149"/>
      <c r="H66" s="149"/>
      <c r="I66" s="149"/>
      <c r="J66" s="150"/>
      <c r="K66" s="2" t="s">
        <v>124</v>
      </c>
      <c r="L66" s="24"/>
      <c r="M66" s="27">
        <v>0.11899999999999999</v>
      </c>
      <c r="N66" s="28">
        <v>0.38100000000000001</v>
      </c>
      <c r="O66" s="29">
        <f>M66+N66</f>
        <v>0.5</v>
      </c>
      <c r="P66" s="29">
        <f>O66/J63*100</f>
        <v>18.436578171091444</v>
      </c>
      <c r="Q66" s="7"/>
    </row>
    <row r="67" spans="1:17" ht="25.5" customHeight="1" x14ac:dyDescent="0.25">
      <c r="A67" s="30"/>
      <c r="B67" s="31"/>
      <c r="C67" s="31"/>
      <c r="D67" s="31"/>
      <c r="E67" s="31"/>
      <c r="F67" s="31"/>
      <c r="G67" s="31"/>
      <c r="H67" s="151" t="s">
        <v>125</v>
      </c>
      <c r="I67" s="152"/>
      <c r="J67" s="153"/>
      <c r="K67" s="2"/>
      <c r="L67" s="4"/>
      <c r="M67" s="29">
        <f>H63+H64-M66-0.018</f>
        <v>-0.13699999999999998</v>
      </c>
      <c r="N67" s="29">
        <f>I63+I64-N66-0.018</f>
        <v>2.8488830000000007</v>
      </c>
      <c r="O67" s="7"/>
      <c r="P67" s="7"/>
      <c r="Q67" s="7"/>
    </row>
    <row r="68" spans="1:17" ht="25.5" customHeight="1" x14ac:dyDescent="0.25">
      <c r="A68" s="40"/>
      <c r="B68" s="40"/>
      <c r="C68" s="40"/>
      <c r="D68" s="40"/>
      <c r="E68" s="40"/>
      <c r="F68" s="40"/>
      <c r="G68" s="40"/>
      <c r="H68" s="41"/>
      <c r="I68" s="42"/>
      <c r="J68" s="42"/>
      <c r="K68" s="2"/>
      <c r="L68" s="23" t="s">
        <v>130</v>
      </c>
      <c r="M68" s="29">
        <f>24*225/1000</f>
        <v>5.4</v>
      </c>
      <c r="N68" s="29">
        <f>9.516*220/1000</f>
        <v>2.0935199999999998</v>
      </c>
      <c r="O68" s="7"/>
      <c r="P68" s="7"/>
      <c r="Q68" s="7"/>
    </row>
    <row r="69" spans="1:17" ht="33.75" customHeight="1" x14ac:dyDescent="0.25">
      <c r="A69" s="2"/>
      <c r="B69" s="2"/>
      <c r="C69" s="2"/>
      <c r="D69" s="2"/>
      <c r="E69" s="2"/>
      <c r="F69" s="2"/>
      <c r="G69" s="2"/>
      <c r="H69" s="2"/>
      <c r="I69" s="2"/>
      <c r="J69" s="2"/>
      <c r="K69" s="2"/>
      <c r="L69" s="4"/>
      <c r="M69" s="32">
        <f>(M67+M68)/24</f>
        <v>0.21929166666666669</v>
      </c>
      <c r="N69" s="32">
        <f>(N67+N68)/24</f>
        <v>0.20593345833333335</v>
      </c>
      <c r="O69" s="23"/>
      <c r="P69" s="32">
        <f>M69+N69</f>
        <v>0.42522512500000004</v>
      </c>
      <c r="Q69" s="7"/>
    </row>
    <row r="70" spans="1:17" ht="15.75" customHeight="1" x14ac:dyDescent="0.25">
      <c r="A70" s="2"/>
      <c r="B70" s="2"/>
      <c r="C70" s="2"/>
      <c r="D70" s="2"/>
      <c r="E70" s="2"/>
      <c r="F70" s="2"/>
      <c r="G70" s="2"/>
      <c r="H70" s="2"/>
      <c r="I70" s="2"/>
      <c r="J70" s="2"/>
      <c r="K70" s="2"/>
      <c r="L70" s="7"/>
      <c r="M70" s="29">
        <f>M69*1000</f>
        <v>219.29166666666669</v>
      </c>
      <c r="N70" s="29">
        <f>N69*1000</f>
        <v>205.93345833333333</v>
      </c>
      <c r="O70" s="23"/>
      <c r="P70" s="29">
        <f>M70+N70</f>
        <v>425.22512500000005</v>
      </c>
      <c r="Q70" s="7"/>
    </row>
    <row r="71" spans="1:17" ht="15.75" customHeight="1" x14ac:dyDescent="0.25">
      <c r="A71" s="2"/>
      <c r="B71" s="2"/>
      <c r="C71" s="2"/>
      <c r="D71" s="2"/>
      <c r="E71" s="2"/>
      <c r="F71" s="2" t="s">
        <v>124</v>
      </c>
      <c r="G71" s="2"/>
      <c r="H71" s="2"/>
      <c r="I71" s="2"/>
      <c r="J71" s="2"/>
      <c r="K71" s="2"/>
      <c r="L71" s="2"/>
      <c r="M71" s="34"/>
      <c r="N71" s="34"/>
      <c r="O71" s="2"/>
      <c r="P71" s="2"/>
      <c r="Q71" s="2"/>
    </row>
    <row r="72" spans="1:17" ht="15.75" customHeight="1" x14ac:dyDescent="0.25">
      <c r="A72" s="133"/>
      <c r="B72" s="134"/>
      <c r="C72" s="134"/>
      <c r="D72" s="134"/>
      <c r="E72" s="79"/>
      <c r="F72" s="2"/>
      <c r="G72" s="2"/>
      <c r="H72" s="2"/>
      <c r="I72" s="2"/>
      <c r="J72" s="79"/>
      <c r="K72" s="2"/>
      <c r="L72" s="2"/>
      <c r="M72" s="2"/>
      <c r="N72" s="2"/>
      <c r="O72" s="2"/>
      <c r="P72" s="2"/>
      <c r="Q72" s="2"/>
    </row>
    <row r="73" spans="1:17" ht="15.75" customHeight="1" x14ac:dyDescent="0.25">
      <c r="A73" s="2"/>
      <c r="B73" s="2"/>
      <c r="C73" s="2"/>
      <c r="D73" s="2"/>
      <c r="E73" s="2"/>
      <c r="F73" s="2"/>
      <c r="G73" s="2"/>
      <c r="H73" s="2"/>
      <c r="I73" s="2"/>
      <c r="J73" s="2"/>
      <c r="K73" s="2"/>
      <c r="L73" s="2"/>
      <c r="M73" s="2"/>
      <c r="N73" s="2"/>
      <c r="O73" s="2"/>
      <c r="P73" s="2"/>
      <c r="Q73" s="2"/>
    </row>
    <row r="74" spans="1:17" ht="15.75" customHeight="1" x14ac:dyDescent="0.25">
      <c r="A74" s="2"/>
      <c r="B74" s="2"/>
      <c r="C74" s="2"/>
      <c r="D74" s="2"/>
      <c r="E74" s="33"/>
      <c r="F74" s="2"/>
      <c r="G74" s="2"/>
      <c r="H74" s="2"/>
      <c r="I74" s="2"/>
      <c r="J74" s="2"/>
      <c r="K74" s="16"/>
      <c r="L74" s="16"/>
      <c r="M74" s="2"/>
      <c r="N74" s="2"/>
      <c r="O74" s="2"/>
      <c r="P74" s="2"/>
      <c r="Q74" s="2"/>
    </row>
    <row r="75" spans="1:17" ht="15.75" customHeight="1" x14ac:dyDescent="0.25">
      <c r="A75" s="2"/>
      <c r="B75" s="2"/>
      <c r="C75" s="2"/>
      <c r="D75" s="2"/>
      <c r="E75" s="2"/>
      <c r="F75" s="2"/>
      <c r="G75" s="2"/>
      <c r="H75" s="2"/>
      <c r="I75" s="2"/>
      <c r="J75" s="2"/>
      <c r="K75" s="16"/>
      <c r="L75" s="16"/>
      <c r="M75" s="2"/>
      <c r="N75" s="2"/>
      <c r="O75" s="2"/>
      <c r="P75" s="2"/>
      <c r="Q75" s="2"/>
    </row>
    <row r="76" spans="1:17" ht="15.75" customHeight="1" x14ac:dyDescent="0.25">
      <c r="A76" s="2"/>
      <c r="B76" s="2"/>
      <c r="C76" s="2"/>
      <c r="D76" s="2"/>
      <c r="E76" s="2"/>
      <c r="F76" s="2"/>
      <c r="G76" s="2"/>
      <c r="H76" s="2"/>
      <c r="I76" s="2"/>
      <c r="J76" s="2"/>
      <c r="K76" s="16"/>
      <c r="L76" s="16"/>
      <c r="M76" s="2"/>
      <c r="N76" s="2"/>
      <c r="O76" s="2"/>
      <c r="P76" s="2"/>
      <c r="Q76" s="2"/>
    </row>
    <row r="77" spans="1:17" ht="15.75" customHeight="1" x14ac:dyDescent="0.25">
      <c r="A77" s="2"/>
      <c r="B77" s="2"/>
      <c r="C77" s="2"/>
      <c r="D77" s="2"/>
      <c r="E77" s="2"/>
      <c r="F77" s="2"/>
      <c r="G77" s="2"/>
      <c r="H77" s="2"/>
      <c r="I77" s="2"/>
      <c r="J77" s="2"/>
      <c r="K77" s="2"/>
      <c r="L77" s="2"/>
      <c r="M77" s="2"/>
      <c r="N77" s="2"/>
      <c r="O77" s="2"/>
      <c r="P77" s="2"/>
      <c r="Q77" s="2"/>
    </row>
    <row r="78" spans="1:17" ht="15.75" customHeight="1" x14ac:dyDescent="0.25">
      <c r="A78" s="2"/>
      <c r="B78" s="2"/>
      <c r="C78" s="2"/>
      <c r="D78" s="2"/>
      <c r="E78" s="2"/>
      <c r="F78" s="2"/>
      <c r="G78" s="2"/>
      <c r="H78" s="2"/>
      <c r="I78" s="2"/>
      <c r="J78" s="2"/>
      <c r="K78" s="2"/>
      <c r="L78" s="2"/>
      <c r="M78" s="2"/>
      <c r="N78" s="2"/>
      <c r="O78" s="2"/>
      <c r="P78" s="2"/>
      <c r="Q78" s="2"/>
    </row>
    <row r="79" spans="1:17" ht="15.75" customHeight="1" x14ac:dyDescent="0.25">
      <c r="A79" s="2"/>
      <c r="B79" s="2"/>
      <c r="C79" s="2"/>
      <c r="D79" s="2"/>
      <c r="E79" s="2"/>
      <c r="F79" s="2"/>
      <c r="G79" s="2"/>
      <c r="H79" s="2"/>
      <c r="I79" s="2"/>
      <c r="J79" s="2"/>
      <c r="K79" s="2"/>
      <c r="L79" s="2"/>
      <c r="M79" s="2"/>
      <c r="N79" s="2"/>
      <c r="O79" s="2"/>
      <c r="P79" s="2"/>
      <c r="Q79" s="2"/>
    </row>
    <row r="80" spans="1:17" ht="15.75" customHeight="1" x14ac:dyDescent="0.25">
      <c r="A80" s="2"/>
      <c r="B80" s="2"/>
      <c r="C80" s="2"/>
      <c r="D80" s="2"/>
      <c r="E80" s="2"/>
      <c r="F80" s="2"/>
      <c r="G80" s="2"/>
      <c r="H80" s="2"/>
      <c r="I80" s="2"/>
      <c r="J80" s="2"/>
      <c r="K80" s="23" t="s">
        <v>126</v>
      </c>
      <c r="L80" s="23" t="s">
        <v>127</v>
      </c>
      <c r="M80" s="23" t="s">
        <v>128</v>
      </c>
      <c r="N80" s="23" t="s">
        <v>129</v>
      </c>
      <c r="O80" s="2"/>
      <c r="P80" s="2"/>
      <c r="Q80" s="2"/>
    </row>
    <row r="81" spans="1:17" ht="15.75" customHeight="1" x14ac:dyDescent="0.25">
      <c r="A81" s="2"/>
      <c r="B81" s="2"/>
      <c r="C81" s="2"/>
      <c r="D81" s="2"/>
      <c r="E81" s="2"/>
      <c r="F81" s="2"/>
      <c r="G81" s="2"/>
      <c r="H81" s="2"/>
      <c r="I81" s="2"/>
      <c r="J81" s="2"/>
      <c r="K81" s="29">
        <v>0</v>
      </c>
      <c r="L81" s="29">
        <v>1.0790999999999999</v>
      </c>
      <c r="M81" s="32">
        <f>K81+L81</f>
        <v>1.0790999999999999</v>
      </c>
      <c r="N81" s="32">
        <f>M81-M63</f>
        <v>0.54321699999999995</v>
      </c>
      <c r="O81" s="2"/>
      <c r="P81" s="2"/>
      <c r="Q81" s="2"/>
    </row>
    <row r="82" spans="1:17" ht="15.75" customHeight="1" x14ac:dyDescent="0.25">
      <c r="A82" s="2"/>
      <c r="B82" s="2"/>
      <c r="C82" s="2"/>
      <c r="D82" s="2"/>
      <c r="E82" s="2"/>
      <c r="F82" s="2"/>
      <c r="G82" s="2"/>
      <c r="H82" s="2"/>
      <c r="I82" s="2"/>
      <c r="J82" s="2"/>
      <c r="K82" s="35">
        <v>0</v>
      </c>
      <c r="L82" s="35">
        <f>L81-N81</f>
        <v>0.535883</v>
      </c>
      <c r="M82" s="32">
        <f>K82+L82</f>
        <v>0.535883</v>
      </c>
      <c r="N82" s="32">
        <f>N81/2</f>
        <v>0.27160849999999997</v>
      </c>
      <c r="O82" s="2"/>
      <c r="P82" s="2"/>
      <c r="Q82" s="2"/>
    </row>
    <row r="83" spans="1:17" ht="15.75" customHeight="1" x14ac:dyDescent="0.25">
      <c r="A83" s="2"/>
      <c r="B83" s="2"/>
      <c r="C83" s="2"/>
      <c r="D83" s="2"/>
      <c r="E83" s="2"/>
      <c r="F83" s="2"/>
      <c r="G83" s="2"/>
      <c r="H83" s="2"/>
      <c r="I83" s="2"/>
      <c r="J83" s="2"/>
      <c r="K83" s="2"/>
      <c r="L83" s="2"/>
      <c r="M83" s="2"/>
      <c r="N83" s="2"/>
      <c r="O83" s="2"/>
      <c r="P83" s="2"/>
      <c r="Q83" s="2"/>
    </row>
    <row r="84" spans="1:17" ht="15.75" customHeight="1" x14ac:dyDescent="0.25">
      <c r="A84" s="2"/>
      <c r="B84" s="2"/>
      <c r="C84" s="2"/>
      <c r="D84" s="2"/>
      <c r="E84" s="2"/>
      <c r="F84" s="2"/>
      <c r="G84" s="2"/>
      <c r="H84" s="2"/>
      <c r="I84" s="2"/>
      <c r="J84" s="2"/>
      <c r="K84" s="2"/>
      <c r="L84" s="2"/>
      <c r="M84" s="2"/>
      <c r="N84" s="2"/>
      <c r="O84" s="2"/>
      <c r="P84" s="2"/>
      <c r="Q84" s="2"/>
    </row>
    <row r="85" spans="1:17" ht="15.75" customHeight="1" x14ac:dyDescent="0.25">
      <c r="A85" s="2"/>
      <c r="B85" s="2"/>
      <c r="C85" s="2"/>
      <c r="D85" s="2"/>
      <c r="E85" s="2"/>
      <c r="F85" s="2"/>
      <c r="G85" s="2"/>
      <c r="H85" s="2"/>
      <c r="I85" s="2"/>
      <c r="J85" s="2"/>
      <c r="K85" s="2"/>
      <c r="L85" s="2"/>
      <c r="M85" s="2"/>
      <c r="N85" s="2"/>
      <c r="O85" s="2"/>
      <c r="P85" s="2"/>
      <c r="Q85" s="2"/>
    </row>
    <row r="86" spans="1:17" ht="15.75" customHeight="1" x14ac:dyDescent="0.25">
      <c r="A86" s="2"/>
      <c r="B86" s="2"/>
      <c r="C86" s="2"/>
      <c r="D86" s="2"/>
      <c r="E86" s="2"/>
      <c r="F86" s="2"/>
      <c r="G86" s="2"/>
      <c r="H86" s="2"/>
      <c r="I86" s="2"/>
      <c r="J86" s="2"/>
      <c r="K86" s="2"/>
      <c r="L86" s="2"/>
      <c r="M86" s="2"/>
      <c r="N86" s="2"/>
      <c r="O86" s="2"/>
      <c r="P86" s="2"/>
      <c r="Q86" s="2"/>
    </row>
    <row r="87" spans="1:17" ht="15.75" customHeight="1" x14ac:dyDescent="0.25">
      <c r="A87" s="2"/>
      <c r="B87" s="2"/>
      <c r="C87" s="2"/>
      <c r="D87" s="2"/>
      <c r="E87" s="2"/>
      <c r="F87" s="2"/>
      <c r="G87" s="2"/>
      <c r="H87" s="2"/>
      <c r="I87" s="2"/>
      <c r="J87" s="2"/>
      <c r="K87" s="2"/>
      <c r="L87" s="2"/>
      <c r="M87" s="2"/>
      <c r="N87" s="2"/>
      <c r="O87" s="2"/>
      <c r="P87" s="2"/>
      <c r="Q87" s="2"/>
    </row>
    <row r="88" spans="1:17" ht="15.75" customHeight="1" x14ac:dyDescent="0.25">
      <c r="A88" s="2"/>
      <c r="B88" s="2"/>
      <c r="C88" s="2"/>
      <c r="D88" s="2"/>
      <c r="E88" s="2"/>
      <c r="F88" s="2"/>
      <c r="G88" s="2"/>
      <c r="H88" s="2"/>
      <c r="I88" s="2"/>
      <c r="J88" s="2"/>
      <c r="K88" s="2"/>
      <c r="L88" s="2"/>
      <c r="M88" s="2"/>
      <c r="N88" s="2"/>
      <c r="O88" s="2"/>
      <c r="P88" s="2"/>
      <c r="Q88" s="2"/>
    </row>
    <row r="89" spans="1:17" ht="15.75" customHeight="1" x14ac:dyDescent="0.25">
      <c r="A89" s="2"/>
      <c r="B89" s="2"/>
      <c r="C89" s="2"/>
      <c r="D89" s="2"/>
      <c r="E89" s="2"/>
      <c r="F89" s="2"/>
      <c r="G89" s="2"/>
      <c r="H89" s="2"/>
      <c r="I89" s="2"/>
      <c r="J89" s="2"/>
      <c r="K89" s="2"/>
      <c r="L89" s="2"/>
      <c r="M89" s="2"/>
      <c r="N89" s="2"/>
      <c r="O89" s="2"/>
      <c r="P89" s="2"/>
      <c r="Q89" s="2"/>
    </row>
    <row r="90" spans="1:17" ht="15.75" customHeight="1" x14ac:dyDescent="0.25">
      <c r="A90" s="2"/>
      <c r="B90" s="2"/>
      <c r="C90" s="2"/>
      <c r="D90" s="2"/>
      <c r="E90" s="2"/>
      <c r="F90" s="2"/>
      <c r="G90" s="2"/>
      <c r="H90" s="2"/>
      <c r="I90" s="2"/>
      <c r="J90" s="2"/>
      <c r="K90" s="2"/>
      <c r="L90" s="2"/>
      <c r="M90" s="2"/>
      <c r="N90" s="2"/>
      <c r="O90" s="2"/>
      <c r="P90" s="2"/>
      <c r="Q90" s="2"/>
    </row>
    <row r="91" spans="1:17" ht="15.75" customHeight="1" x14ac:dyDescent="0.25">
      <c r="A91" s="2"/>
      <c r="B91" s="2"/>
      <c r="C91" s="2"/>
      <c r="D91" s="2"/>
      <c r="E91" s="2"/>
      <c r="F91" s="2"/>
      <c r="G91" s="2"/>
      <c r="H91" s="2"/>
      <c r="I91" s="2"/>
      <c r="J91" s="2"/>
      <c r="K91" s="2"/>
      <c r="L91" s="2"/>
      <c r="M91" s="2"/>
      <c r="N91" s="2"/>
      <c r="O91" s="2"/>
      <c r="P91" s="2"/>
      <c r="Q91" s="2"/>
    </row>
    <row r="92" spans="1:17" ht="15.75" customHeight="1" x14ac:dyDescent="0.25">
      <c r="A92" s="2"/>
      <c r="B92" s="2"/>
      <c r="C92" s="2"/>
      <c r="D92" s="2"/>
      <c r="E92" s="2"/>
      <c r="F92" s="2"/>
      <c r="G92" s="2"/>
      <c r="H92" s="2"/>
      <c r="I92" s="2"/>
      <c r="J92" s="2"/>
      <c r="K92" s="2"/>
      <c r="L92" s="2"/>
      <c r="M92" s="2"/>
      <c r="N92" s="2"/>
      <c r="O92" s="2"/>
      <c r="P92" s="2"/>
      <c r="Q92" s="2"/>
    </row>
    <row r="93" spans="1:17" ht="15.75" customHeight="1" x14ac:dyDescent="0.25">
      <c r="A93" s="2"/>
      <c r="B93" s="2"/>
      <c r="C93" s="2"/>
      <c r="D93" s="2"/>
      <c r="E93" s="2"/>
      <c r="F93" s="2"/>
      <c r="G93" s="2"/>
      <c r="H93" s="2"/>
      <c r="I93" s="2"/>
      <c r="J93" s="2"/>
      <c r="K93" s="2"/>
      <c r="L93" s="2"/>
      <c r="M93" s="2"/>
      <c r="N93" s="2"/>
      <c r="O93" s="2"/>
      <c r="P93" s="2"/>
      <c r="Q93" s="2"/>
    </row>
    <row r="94" spans="1:17" ht="15.75" customHeight="1" x14ac:dyDescent="0.25">
      <c r="A94" s="2"/>
      <c r="B94" s="2"/>
      <c r="C94" s="2"/>
      <c r="D94" s="2"/>
      <c r="E94" s="2"/>
      <c r="F94" s="2"/>
      <c r="G94" s="2"/>
      <c r="H94" s="2"/>
      <c r="I94" s="2"/>
      <c r="J94" s="2"/>
      <c r="K94" s="2"/>
      <c r="L94" s="2"/>
      <c r="M94" s="2"/>
      <c r="N94" s="2"/>
      <c r="O94" s="2"/>
      <c r="P94" s="2"/>
      <c r="Q94" s="2"/>
    </row>
    <row r="95" spans="1:17" ht="15.75" customHeight="1" x14ac:dyDescent="0.25">
      <c r="A95" s="2"/>
      <c r="B95" s="2"/>
      <c r="C95" s="2"/>
      <c r="D95" s="2"/>
      <c r="E95" s="2"/>
      <c r="F95" s="2"/>
      <c r="G95" s="2"/>
      <c r="H95" s="2"/>
      <c r="I95" s="2"/>
      <c r="J95" s="2"/>
      <c r="K95" s="2"/>
      <c r="L95" s="2"/>
      <c r="M95" s="2"/>
      <c r="N95" s="2"/>
      <c r="O95" s="2"/>
      <c r="P95" s="2"/>
      <c r="Q95" s="2"/>
    </row>
    <row r="96" spans="1:17" ht="15.75" customHeight="1" x14ac:dyDescent="0.25">
      <c r="A96" s="2"/>
      <c r="B96" s="2"/>
      <c r="C96" s="2"/>
      <c r="D96" s="2"/>
      <c r="E96" s="2"/>
      <c r="F96" s="2"/>
      <c r="G96" s="2"/>
      <c r="H96" s="2"/>
      <c r="I96" s="2"/>
      <c r="J96" s="2"/>
      <c r="K96" s="2"/>
      <c r="L96" s="2"/>
      <c r="M96" s="2"/>
      <c r="N96" s="2"/>
      <c r="O96" s="2"/>
      <c r="P96" s="2"/>
      <c r="Q96" s="2"/>
    </row>
    <row r="97" spans="1:17" ht="15.75" customHeight="1" x14ac:dyDescent="0.25">
      <c r="A97" s="2"/>
      <c r="B97" s="2"/>
      <c r="C97" s="2"/>
      <c r="D97" s="2"/>
      <c r="E97" s="2"/>
      <c r="F97" s="2"/>
      <c r="G97" s="2"/>
      <c r="H97" s="2"/>
      <c r="I97" s="2"/>
      <c r="J97" s="2"/>
      <c r="K97" s="2"/>
      <c r="L97" s="2"/>
      <c r="M97" s="2"/>
      <c r="N97" s="2"/>
      <c r="O97" s="2"/>
      <c r="P97" s="2"/>
      <c r="Q97" s="2"/>
    </row>
    <row r="98" spans="1:17" ht="15.75" customHeight="1" x14ac:dyDescent="0.25">
      <c r="A98" s="2"/>
      <c r="B98" s="2"/>
      <c r="C98" s="2"/>
      <c r="D98" s="2"/>
      <c r="E98" s="2"/>
      <c r="F98" s="2"/>
      <c r="G98" s="2"/>
      <c r="H98" s="2"/>
      <c r="I98" s="2"/>
      <c r="J98" s="2"/>
      <c r="K98" s="2"/>
      <c r="L98" s="2"/>
      <c r="M98" s="2"/>
      <c r="N98" s="2"/>
      <c r="O98" s="2"/>
      <c r="P98" s="2"/>
      <c r="Q98" s="2"/>
    </row>
    <row r="99" spans="1:17" ht="15.75" customHeight="1" x14ac:dyDescent="0.25">
      <c r="A99" s="2"/>
      <c r="B99" s="2"/>
      <c r="C99" s="2"/>
      <c r="D99" s="2"/>
      <c r="E99" s="2"/>
      <c r="F99" s="2"/>
      <c r="G99" s="2"/>
      <c r="H99" s="2"/>
      <c r="I99" s="2"/>
      <c r="J99" s="2"/>
      <c r="K99" s="2"/>
      <c r="L99" s="2"/>
      <c r="M99" s="2"/>
      <c r="N99" s="2"/>
      <c r="O99" s="2"/>
      <c r="P99" s="2"/>
      <c r="Q99" s="2"/>
    </row>
    <row r="100" spans="1:17" ht="15.75" customHeight="1" x14ac:dyDescent="0.25">
      <c r="A100" s="2"/>
      <c r="B100" s="2"/>
      <c r="C100" s="2"/>
      <c r="D100" s="2"/>
      <c r="E100" s="2"/>
      <c r="F100" s="2"/>
      <c r="G100" s="2"/>
      <c r="H100" s="2"/>
      <c r="I100" s="2"/>
      <c r="J100" s="2"/>
      <c r="K100" s="2"/>
      <c r="L100" s="2"/>
      <c r="M100" s="2"/>
      <c r="N100" s="2"/>
      <c r="O100" s="2"/>
      <c r="P100" s="2"/>
      <c r="Q100" s="2"/>
    </row>
    <row r="101" spans="1:17" ht="15.75" customHeight="1" x14ac:dyDescent="0.25">
      <c r="A101" s="2"/>
      <c r="B101" s="2"/>
      <c r="C101" s="2"/>
      <c r="D101" s="2"/>
      <c r="E101" s="2"/>
      <c r="F101" s="2"/>
      <c r="G101" s="2"/>
      <c r="H101" s="2"/>
      <c r="I101" s="2"/>
      <c r="J101" s="2"/>
      <c r="K101" s="2"/>
      <c r="L101" s="2"/>
      <c r="M101" s="2"/>
      <c r="N101" s="2"/>
      <c r="O101" s="2"/>
      <c r="P101" s="2"/>
      <c r="Q101" s="2"/>
    </row>
  </sheetData>
  <mergeCells count="37">
    <mergeCell ref="L11:L12"/>
    <mergeCell ref="M11:N11"/>
    <mergeCell ref="A61:D61"/>
    <mergeCell ref="E61:J61"/>
    <mergeCell ref="A72:D72"/>
    <mergeCell ref="A62:G62"/>
    <mergeCell ref="A63:D64"/>
    <mergeCell ref="E63:G63"/>
    <mergeCell ref="E64:G64"/>
    <mergeCell ref="A66:J66"/>
    <mergeCell ref="H67:J67"/>
    <mergeCell ref="A9:B9"/>
    <mergeCell ref="C9:J9"/>
    <mergeCell ref="A10:B10"/>
    <mergeCell ref="C10:J10"/>
    <mergeCell ref="A11:A12"/>
    <mergeCell ref="B11:B12"/>
    <mergeCell ref="C11:C12"/>
    <mergeCell ref="D11:D12"/>
    <mergeCell ref="E11:E12"/>
    <mergeCell ref="F11:F12"/>
    <mergeCell ref="G11:G12"/>
    <mergeCell ref="H11:H12"/>
    <mergeCell ref="I11:I12"/>
    <mergeCell ref="J11:J12"/>
    <mergeCell ref="A6:B6"/>
    <mergeCell ref="C6:J6"/>
    <mergeCell ref="A7:B7"/>
    <mergeCell ref="C7:J7"/>
    <mergeCell ref="A8:B8"/>
    <mergeCell ref="C8:J8"/>
    <mergeCell ref="A1:J1"/>
    <mergeCell ref="A2:J2"/>
    <mergeCell ref="A3:J3"/>
    <mergeCell ref="A4:J4"/>
    <mergeCell ref="A5:B5"/>
    <mergeCell ref="C5:J5"/>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1"/>
  <sheetViews>
    <sheetView topLeftCell="C1" workbookViewId="0">
      <selection activeCell="M16" sqref="M16"/>
    </sheetView>
  </sheetViews>
  <sheetFormatPr defaultColWidth="14.42578125" defaultRowHeight="15" x14ac:dyDescent="0.25"/>
  <cols>
    <col min="1" max="1" width="10.5703125" style="83" customWidth="1"/>
    <col min="2" max="2" width="18.5703125" style="83" customWidth="1"/>
    <col min="3" max="4" width="12.7109375" style="83" customWidth="1"/>
    <col min="5" max="5" width="14.7109375" style="83" customWidth="1"/>
    <col min="6" max="6" width="12.42578125" style="83" customWidth="1"/>
    <col min="7" max="7" width="15.140625" style="83" customWidth="1"/>
    <col min="8" max="9" width="12.7109375" style="83" customWidth="1"/>
    <col min="10" max="10" width="15" style="83" customWidth="1"/>
    <col min="11" max="11" width="9.140625" style="83" customWidth="1"/>
    <col min="12" max="12" width="13" style="83" customWidth="1"/>
    <col min="13" max="13" width="12.7109375" style="83" customWidth="1"/>
    <col min="14" max="14" width="14.28515625" style="83" customWidth="1"/>
    <col min="15" max="15" width="7.85546875" style="83" customWidth="1"/>
    <col min="16" max="17" width="9.140625" style="83" customWidth="1"/>
    <col min="18" max="16384" width="14.42578125" style="83"/>
  </cols>
  <sheetData>
    <row r="1" spans="1:17" ht="24" x14ac:dyDescent="0.4">
      <c r="A1" s="108" t="s">
        <v>0</v>
      </c>
      <c r="B1" s="109"/>
      <c r="C1" s="109"/>
      <c r="D1" s="109"/>
      <c r="E1" s="109"/>
      <c r="F1" s="109"/>
      <c r="G1" s="109"/>
      <c r="H1" s="109"/>
      <c r="I1" s="109"/>
      <c r="J1" s="110"/>
      <c r="K1" s="1"/>
      <c r="L1" s="2"/>
      <c r="M1" s="2"/>
      <c r="N1" s="2"/>
      <c r="O1" s="3"/>
      <c r="P1" s="4" t="s">
        <v>1</v>
      </c>
      <c r="Q1" s="2"/>
    </row>
    <row r="2" spans="1:17" ht="18.75" x14ac:dyDescent="0.3">
      <c r="A2" s="111" t="s">
        <v>2</v>
      </c>
      <c r="B2" s="109"/>
      <c r="C2" s="109"/>
      <c r="D2" s="109"/>
      <c r="E2" s="109"/>
      <c r="F2" s="109"/>
      <c r="G2" s="109"/>
      <c r="H2" s="109"/>
      <c r="I2" s="109"/>
      <c r="J2" s="110"/>
      <c r="K2" s="2"/>
      <c r="L2" s="2"/>
      <c r="M2" s="2"/>
      <c r="N2" s="2"/>
      <c r="O2" s="5"/>
      <c r="P2" s="4" t="s">
        <v>3</v>
      </c>
      <c r="Q2" s="2"/>
    </row>
    <row r="3" spans="1:17" ht="18.75" customHeight="1" x14ac:dyDescent="0.25">
      <c r="A3" s="112" t="s">
        <v>230</v>
      </c>
      <c r="B3" s="113"/>
      <c r="C3" s="113"/>
      <c r="D3" s="113"/>
      <c r="E3" s="113"/>
      <c r="F3" s="113"/>
      <c r="G3" s="113"/>
      <c r="H3" s="113"/>
      <c r="I3" s="113"/>
      <c r="J3" s="114"/>
      <c r="K3" s="6"/>
      <c r="L3" s="6"/>
      <c r="N3" s="6"/>
      <c r="O3" s="6"/>
      <c r="P3" s="6"/>
      <c r="Q3" s="6"/>
    </row>
    <row r="4" spans="1:17" ht="24" x14ac:dyDescent="0.4">
      <c r="A4" s="108" t="s">
        <v>4</v>
      </c>
      <c r="B4" s="109"/>
      <c r="C4" s="109"/>
      <c r="D4" s="109"/>
      <c r="E4" s="109"/>
      <c r="F4" s="109"/>
      <c r="G4" s="109"/>
      <c r="H4" s="109"/>
      <c r="I4" s="109"/>
      <c r="J4" s="110"/>
      <c r="K4" s="2"/>
      <c r="L4" s="2"/>
      <c r="M4" s="6"/>
      <c r="N4" s="2"/>
      <c r="O4" s="2"/>
      <c r="P4" s="2"/>
      <c r="Q4" s="2"/>
    </row>
    <row r="5" spans="1:17" x14ac:dyDescent="0.25">
      <c r="A5" s="115" t="s">
        <v>5</v>
      </c>
      <c r="B5" s="110"/>
      <c r="C5" s="116" t="s">
        <v>6</v>
      </c>
      <c r="D5" s="109"/>
      <c r="E5" s="109"/>
      <c r="F5" s="109"/>
      <c r="G5" s="109"/>
      <c r="H5" s="109"/>
      <c r="I5" s="109"/>
      <c r="J5" s="110"/>
      <c r="K5" s="2"/>
      <c r="L5" s="2"/>
      <c r="M5" s="2"/>
      <c r="N5" s="2"/>
      <c r="O5" s="2"/>
      <c r="P5" s="2"/>
      <c r="Q5" s="2"/>
    </row>
    <row r="6" spans="1:17" ht="45" customHeight="1" x14ac:dyDescent="0.25">
      <c r="A6" s="117" t="s">
        <v>7</v>
      </c>
      <c r="B6" s="110"/>
      <c r="C6" s="118" t="s">
        <v>8</v>
      </c>
      <c r="D6" s="109"/>
      <c r="E6" s="109"/>
      <c r="F6" s="109"/>
      <c r="G6" s="109"/>
      <c r="H6" s="109"/>
      <c r="I6" s="109"/>
      <c r="J6" s="110"/>
      <c r="K6" s="2"/>
      <c r="L6" s="2"/>
      <c r="M6" s="2"/>
      <c r="N6" s="2"/>
      <c r="O6" s="2"/>
      <c r="P6" s="2"/>
      <c r="Q6" s="2"/>
    </row>
    <row r="7" spans="1:17" x14ac:dyDescent="0.25">
      <c r="A7" s="117" t="s">
        <v>9</v>
      </c>
      <c r="B7" s="110"/>
      <c r="C7" s="119" t="s">
        <v>10</v>
      </c>
      <c r="D7" s="109"/>
      <c r="E7" s="109"/>
      <c r="F7" s="109"/>
      <c r="G7" s="109"/>
      <c r="H7" s="109"/>
      <c r="I7" s="109"/>
      <c r="J7" s="110"/>
      <c r="K7" s="2"/>
      <c r="L7" s="2"/>
      <c r="M7" s="2"/>
      <c r="N7" s="2"/>
      <c r="O7" s="2"/>
      <c r="P7" s="2"/>
      <c r="Q7" s="2"/>
    </row>
    <row r="8" spans="1:17" x14ac:dyDescent="0.25">
      <c r="A8" s="117" t="s">
        <v>11</v>
      </c>
      <c r="B8" s="110"/>
      <c r="C8" s="119" t="s">
        <v>12</v>
      </c>
      <c r="D8" s="109"/>
      <c r="E8" s="109"/>
      <c r="F8" s="109"/>
      <c r="G8" s="109"/>
      <c r="H8" s="109"/>
      <c r="I8" s="109"/>
      <c r="J8" s="110"/>
      <c r="K8" s="2"/>
      <c r="L8" s="2"/>
      <c r="M8" s="2"/>
      <c r="N8" s="2"/>
      <c r="O8" s="2"/>
      <c r="P8" s="2"/>
      <c r="Q8" s="2"/>
    </row>
    <row r="9" spans="1:17" x14ac:dyDescent="0.25">
      <c r="A9" s="120" t="s">
        <v>13</v>
      </c>
      <c r="B9" s="110"/>
      <c r="C9" s="121" t="s">
        <v>231</v>
      </c>
      <c r="D9" s="122"/>
      <c r="E9" s="122"/>
      <c r="F9" s="122"/>
      <c r="G9" s="122"/>
      <c r="H9" s="122"/>
      <c r="I9" s="122"/>
      <c r="J9" s="123"/>
      <c r="K9" s="6"/>
      <c r="L9" s="6"/>
      <c r="M9" s="6"/>
      <c r="N9" s="6"/>
      <c r="O9" s="6"/>
      <c r="P9" s="6"/>
      <c r="Q9" s="6"/>
    </row>
    <row r="10" spans="1:17" x14ac:dyDescent="0.25">
      <c r="A10" s="117" t="s">
        <v>14</v>
      </c>
      <c r="B10" s="110"/>
      <c r="C10" s="121"/>
      <c r="D10" s="122"/>
      <c r="E10" s="122"/>
      <c r="F10" s="122"/>
      <c r="G10" s="122"/>
      <c r="H10" s="122"/>
      <c r="I10" s="122"/>
      <c r="J10" s="123"/>
      <c r="K10" s="2"/>
      <c r="L10" s="2"/>
      <c r="M10" s="2"/>
      <c r="N10" s="2"/>
      <c r="O10" s="2"/>
      <c r="P10" s="2"/>
      <c r="Q10" s="2"/>
    </row>
    <row r="11" spans="1:17" ht="33" customHeight="1" x14ac:dyDescent="0.25">
      <c r="A11" s="124" t="s">
        <v>15</v>
      </c>
      <c r="B11" s="124" t="s">
        <v>16</v>
      </c>
      <c r="C11" s="126" t="s">
        <v>17</v>
      </c>
      <c r="D11" s="126" t="s">
        <v>18</v>
      </c>
      <c r="E11" s="124" t="s">
        <v>19</v>
      </c>
      <c r="F11" s="124" t="s">
        <v>15</v>
      </c>
      <c r="G11" s="124" t="s">
        <v>16</v>
      </c>
      <c r="H11" s="126" t="s">
        <v>17</v>
      </c>
      <c r="I11" s="126" t="s">
        <v>18</v>
      </c>
      <c r="J11" s="124" t="s">
        <v>19</v>
      </c>
      <c r="K11" s="2"/>
      <c r="L11" s="175" t="s">
        <v>16</v>
      </c>
      <c r="M11" s="176" t="s">
        <v>293</v>
      </c>
      <c r="N11" s="176"/>
      <c r="O11" s="2"/>
      <c r="P11" s="2"/>
      <c r="Q11" s="2"/>
    </row>
    <row r="12" spans="1:17" ht="13.5" customHeight="1" x14ac:dyDescent="0.25">
      <c r="A12" s="125"/>
      <c r="B12" s="125"/>
      <c r="C12" s="125"/>
      <c r="D12" s="125"/>
      <c r="E12" s="125"/>
      <c r="F12" s="125"/>
      <c r="G12" s="125"/>
      <c r="H12" s="125"/>
      <c r="I12" s="125"/>
      <c r="J12" s="125"/>
      <c r="K12" s="2"/>
      <c r="L12" s="175"/>
      <c r="M12" s="7" t="s">
        <v>17</v>
      </c>
      <c r="N12" s="2" t="s">
        <v>18</v>
      </c>
      <c r="O12" s="2"/>
      <c r="P12" s="2"/>
      <c r="Q12" s="2"/>
    </row>
    <row r="13" spans="1:17" x14ac:dyDescent="0.25">
      <c r="A13" s="8">
        <v>1</v>
      </c>
      <c r="B13" s="9" t="s">
        <v>20</v>
      </c>
      <c r="C13" s="78">
        <v>225</v>
      </c>
      <c r="D13" s="81">
        <v>210</v>
      </c>
      <c r="E13" s="11">
        <f t="shared" ref="E13:E60" si="0">SUM(C13,D13)</f>
        <v>435</v>
      </c>
      <c r="F13" s="8">
        <v>49</v>
      </c>
      <c r="G13" s="12" t="s">
        <v>21</v>
      </c>
      <c r="H13" s="78">
        <v>225</v>
      </c>
      <c r="I13" s="81">
        <v>210</v>
      </c>
      <c r="J13" s="8">
        <f t="shared" ref="J13:J60" si="1">SUM(H13,I13)</f>
        <v>435</v>
      </c>
      <c r="K13" s="2"/>
      <c r="L13" s="2"/>
      <c r="M13" s="7"/>
      <c r="N13" s="7"/>
      <c r="O13" s="2"/>
      <c r="P13" s="2"/>
      <c r="Q13" s="2"/>
    </row>
    <row r="14" spans="1:17" x14ac:dyDescent="0.25">
      <c r="A14" s="8">
        <f t="shared" ref="A14:A36" si="2">A13+1</f>
        <v>2</v>
      </c>
      <c r="B14" s="9" t="s">
        <v>22</v>
      </c>
      <c r="C14" s="78">
        <v>225</v>
      </c>
      <c r="D14" s="81">
        <v>210</v>
      </c>
      <c r="E14" s="11">
        <f t="shared" si="0"/>
        <v>435</v>
      </c>
      <c r="F14" s="8">
        <f t="shared" ref="F14:F36" si="3">F13+1</f>
        <v>50</v>
      </c>
      <c r="G14" s="12" t="s">
        <v>23</v>
      </c>
      <c r="H14" s="78">
        <v>225</v>
      </c>
      <c r="I14" s="81">
        <v>210</v>
      </c>
      <c r="J14" s="8">
        <f t="shared" si="1"/>
        <v>435</v>
      </c>
      <c r="K14" s="2"/>
      <c r="L14" s="2" t="s">
        <v>20</v>
      </c>
      <c r="M14" s="7">
        <f>AVERAGE(C13:C16)</f>
        <v>225</v>
      </c>
      <c r="N14" s="7">
        <f>AVERAGE(D13:D16)</f>
        <v>210</v>
      </c>
      <c r="O14" s="2"/>
      <c r="P14" s="2"/>
      <c r="Q14" s="2"/>
    </row>
    <row r="15" spans="1:17" x14ac:dyDescent="0.25">
      <c r="A15" s="8">
        <f t="shared" si="2"/>
        <v>3</v>
      </c>
      <c r="B15" s="9" t="s">
        <v>24</v>
      </c>
      <c r="C15" s="78">
        <v>225</v>
      </c>
      <c r="D15" s="81">
        <v>210</v>
      </c>
      <c r="E15" s="11">
        <f t="shared" si="0"/>
        <v>435</v>
      </c>
      <c r="F15" s="8">
        <f t="shared" si="3"/>
        <v>51</v>
      </c>
      <c r="G15" s="12" t="s">
        <v>25</v>
      </c>
      <c r="H15" s="78">
        <v>225</v>
      </c>
      <c r="I15" s="81">
        <v>210</v>
      </c>
      <c r="J15" s="8">
        <f t="shared" si="1"/>
        <v>435</v>
      </c>
      <c r="K15" s="2"/>
      <c r="L15" s="2" t="s">
        <v>28</v>
      </c>
      <c r="M15" s="7">
        <f>AVERAGE(C17:C20)</f>
        <v>225</v>
      </c>
      <c r="N15" s="7">
        <f>AVERAGE(D17:D20)</f>
        <v>210</v>
      </c>
      <c r="O15" s="2"/>
      <c r="P15" s="2"/>
      <c r="Q15" s="2"/>
    </row>
    <row r="16" spans="1:17" x14ac:dyDescent="0.25">
      <c r="A16" s="8">
        <f t="shared" si="2"/>
        <v>4</v>
      </c>
      <c r="B16" s="9" t="s">
        <v>26</v>
      </c>
      <c r="C16" s="78">
        <v>225</v>
      </c>
      <c r="D16" s="81">
        <v>210</v>
      </c>
      <c r="E16" s="11">
        <f t="shared" si="0"/>
        <v>435</v>
      </c>
      <c r="F16" s="8">
        <f t="shared" si="3"/>
        <v>52</v>
      </c>
      <c r="G16" s="12" t="s">
        <v>27</v>
      </c>
      <c r="H16" s="78">
        <v>225</v>
      </c>
      <c r="I16" s="81">
        <v>210</v>
      </c>
      <c r="J16" s="8">
        <f t="shared" si="1"/>
        <v>435</v>
      </c>
      <c r="K16" s="2"/>
      <c r="L16" s="2" t="s">
        <v>36</v>
      </c>
      <c r="M16" s="7">
        <f>AVERAGE(C21:C24)</f>
        <v>225</v>
      </c>
      <c r="N16" s="7">
        <f>AVERAGE(D21:D24)</f>
        <v>210</v>
      </c>
      <c r="O16" s="2"/>
      <c r="P16" s="2"/>
      <c r="Q16" s="2"/>
    </row>
    <row r="17" spans="1:17" x14ac:dyDescent="0.25">
      <c r="A17" s="8">
        <f t="shared" si="2"/>
        <v>5</v>
      </c>
      <c r="B17" s="9" t="s">
        <v>28</v>
      </c>
      <c r="C17" s="78">
        <v>225</v>
      </c>
      <c r="D17" s="81">
        <v>210</v>
      </c>
      <c r="E17" s="11">
        <f t="shared" si="0"/>
        <v>435</v>
      </c>
      <c r="F17" s="8">
        <f t="shared" si="3"/>
        <v>53</v>
      </c>
      <c r="G17" s="12" t="s">
        <v>29</v>
      </c>
      <c r="H17" s="78">
        <v>225</v>
      </c>
      <c r="I17" s="81">
        <v>210</v>
      </c>
      <c r="J17" s="8">
        <f t="shared" si="1"/>
        <v>435</v>
      </c>
      <c r="K17" s="2"/>
      <c r="L17" s="2" t="s">
        <v>44</v>
      </c>
      <c r="M17" s="7">
        <f>AVERAGE(C25:C28)</f>
        <v>225</v>
      </c>
      <c r="N17" s="7">
        <f>AVERAGE(D25:D28)</f>
        <v>210</v>
      </c>
      <c r="O17" s="2"/>
      <c r="P17" s="2"/>
      <c r="Q17" s="2"/>
    </row>
    <row r="18" spans="1:17" x14ac:dyDescent="0.25">
      <c r="A18" s="8">
        <f t="shared" si="2"/>
        <v>6</v>
      </c>
      <c r="B18" s="9" t="s">
        <v>30</v>
      </c>
      <c r="C18" s="78">
        <v>225</v>
      </c>
      <c r="D18" s="81">
        <v>210</v>
      </c>
      <c r="E18" s="11">
        <f t="shared" si="0"/>
        <v>435</v>
      </c>
      <c r="F18" s="8">
        <f t="shared" si="3"/>
        <v>54</v>
      </c>
      <c r="G18" s="12" t="s">
        <v>31</v>
      </c>
      <c r="H18" s="78">
        <v>225</v>
      </c>
      <c r="I18" s="81">
        <v>210</v>
      </c>
      <c r="J18" s="8">
        <f t="shared" si="1"/>
        <v>435</v>
      </c>
      <c r="K18" s="2"/>
      <c r="L18" s="2" t="s">
        <v>52</v>
      </c>
      <c r="M18" s="7">
        <f>AVERAGE(C29:C32)</f>
        <v>225</v>
      </c>
      <c r="N18" s="7">
        <f>AVERAGE(D29:D32)</f>
        <v>210</v>
      </c>
      <c r="O18" s="2"/>
      <c r="P18" s="2"/>
      <c r="Q18" s="2"/>
    </row>
    <row r="19" spans="1:17" x14ac:dyDescent="0.25">
      <c r="A19" s="8">
        <f t="shared" si="2"/>
        <v>7</v>
      </c>
      <c r="B19" s="9" t="s">
        <v>32</v>
      </c>
      <c r="C19" s="78">
        <v>225</v>
      </c>
      <c r="D19" s="81">
        <v>210</v>
      </c>
      <c r="E19" s="11">
        <f t="shared" si="0"/>
        <v>435</v>
      </c>
      <c r="F19" s="8">
        <f t="shared" si="3"/>
        <v>55</v>
      </c>
      <c r="G19" s="12" t="s">
        <v>33</v>
      </c>
      <c r="H19" s="78">
        <v>225</v>
      </c>
      <c r="I19" s="81">
        <v>210</v>
      </c>
      <c r="J19" s="8">
        <f t="shared" si="1"/>
        <v>435</v>
      </c>
      <c r="K19" s="2"/>
      <c r="L19" s="2" t="s">
        <v>60</v>
      </c>
      <c r="M19" s="7">
        <f>AVERAGE(C33:C36)</f>
        <v>225</v>
      </c>
      <c r="N19" s="7">
        <f>AVERAGE(D33:D36)</f>
        <v>210</v>
      </c>
      <c r="O19" s="2"/>
      <c r="P19" s="2"/>
      <c r="Q19" s="2"/>
    </row>
    <row r="20" spans="1:17" x14ac:dyDescent="0.25">
      <c r="A20" s="8">
        <f t="shared" si="2"/>
        <v>8</v>
      </c>
      <c r="B20" s="9" t="s">
        <v>34</v>
      </c>
      <c r="C20" s="78">
        <v>225</v>
      </c>
      <c r="D20" s="81">
        <v>210</v>
      </c>
      <c r="E20" s="11">
        <f t="shared" si="0"/>
        <v>435</v>
      </c>
      <c r="F20" s="8">
        <f t="shared" si="3"/>
        <v>56</v>
      </c>
      <c r="G20" s="12" t="s">
        <v>35</v>
      </c>
      <c r="H20" s="78">
        <v>225</v>
      </c>
      <c r="I20" s="81">
        <v>210</v>
      </c>
      <c r="J20" s="8">
        <f t="shared" si="1"/>
        <v>435</v>
      </c>
      <c r="K20" s="2"/>
      <c r="L20" s="2" t="s">
        <v>68</v>
      </c>
      <c r="M20" s="7">
        <f>AVERAGE(C37:C40)</f>
        <v>225</v>
      </c>
      <c r="N20" s="7">
        <f>AVERAGE(D37:D40)</f>
        <v>210</v>
      </c>
      <c r="O20" s="2"/>
      <c r="P20" s="2"/>
      <c r="Q20" s="2"/>
    </row>
    <row r="21" spans="1:17" ht="15.75" customHeight="1" x14ac:dyDescent="0.25">
      <c r="A21" s="8">
        <f t="shared" si="2"/>
        <v>9</v>
      </c>
      <c r="B21" s="9" t="s">
        <v>36</v>
      </c>
      <c r="C21" s="78">
        <v>225</v>
      </c>
      <c r="D21" s="81">
        <v>210</v>
      </c>
      <c r="E21" s="11">
        <f t="shared" si="0"/>
        <v>435</v>
      </c>
      <c r="F21" s="8">
        <f t="shared" si="3"/>
        <v>57</v>
      </c>
      <c r="G21" s="12" t="s">
        <v>37</v>
      </c>
      <c r="H21" s="78">
        <v>225</v>
      </c>
      <c r="I21" s="81">
        <v>210</v>
      </c>
      <c r="J21" s="8">
        <f t="shared" si="1"/>
        <v>435</v>
      </c>
      <c r="K21" s="2"/>
      <c r="L21" s="2" t="s">
        <v>76</v>
      </c>
      <c r="M21" s="7">
        <f>AVERAGE(C41:C44)</f>
        <v>225</v>
      </c>
      <c r="N21" s="7">
        <f>AVERAGE(D41:D44)</f>
        <v>210</v>
      </c>
      <c r="O21" s="2"/>
      <c r="P21" s="2"/>
      <c r="Q21" s="2"/>
    </row>
    <row r="22" spans="1:17" ht="15.75" customHeight="1" x14ac:dyDescent="0.25">
      <c r="A22" s="8">
        <f t="shared" si="2"/>
        <v>10</v>
      </c>
      <c r="B22" s="9" t="s">
        <v>38</v>
      </c>
      <c r="C22" s="78">
        <v>225</v>
      </c>
      <c r="D22" s="81">
        <v>210</v>
      </c>
      <c r="E22" s="11">
        <f t="shared" si="0"/>
        <v>435</v>
      </c>
      <c r="F22" s="8">
        <f t="shared" si="3"/>
        <v>58</v>
      </c>
      <c r="G22" s="12" t="s">
        <v>39</v>
      </c>
      <c r="H22" s="78">
        <v>225</v>
      </c>
      <c r="I22" s="81">
        <v>210</v>
      </c>
      <c r="J22" s="8">
        <f t="shared" si="1"/>
        <v>435</v>
      </c>
      <c r="K22" s="2"/>
      <c r="L22" s="2" t="s">
        <v>84</v>
      </c>
      <c r="M22" s="7">
        <f>AVERAGE(C45:C48)</f>
        <v>225</v>
      </c>
      <c r="N22" s="7">
        <f>AVERAGE(D45:D48)</f>
        <v>210</v>
      </c>
      <c r="O22" s="2"/>
      <c r="P22" s="2"/>
      <c r="Q22" s="2"/>
    </row>
    <row r="23" spans="1:17" ht="15.75" customHeight="1" x14ac:dyDescent="0.25">
      <c r="A23" s="8">
        <f t="shared" si="2"/>
        <v>11</v>
      </c>
      <c r="B23" s="9" t="s">
        <v>40</v>
      </c>
      <c r="C23" s="78">
        <v>225</v>
      </c>
      <c r="D23" s="81">
        <v>210</v>
      </c>
      <c r="E23" s="11">
        <f t="shared" si="0"/>
        <v>435</v>
      </c>
      <c r="F23" s="8">
        <f t="shared" si="3"/>
        <v>59</v>
      </c>
      <c r="G23" s="12" t="s">
        <v>41</v>
      </c>
      <c r="H23" s="78">
        <v>225</v>
      </c>
      <c r="I23" s="81">
        <v>210</v>
      </c>
      <c r="J23" s="8">
        <f t="shared" si="1"/>
        <v>435</v>
      </c>
      <c r="K23" s="2"/>
      <c r="L23" s="2" t="s">
        <v>92</v>
      </c>
      <c r="M23" s="7">
        <f>AVERAGE(C49:C52)</f>
        <v>225</v>
      </c>
      <c r="N23" s="7">
        <f>AVERAGE(D49:D52)</f>
        <v>210</v>
      </c>
      <c r="O23" s="2"/>
      <c r="P23" s="2"/>
      <c r="Q23" s="2"/>
    </row>
    <row r="24" spans="1:17" ht="15.75" customHeight="1" x14ac:dyDescent="0.25">
      <c r="A24" s="8">
        <f t="shared" si="2"/>
        <v>12</v>
      </c>
      <c r="B24" s="9" t="s">
        <v>42</v>
      </c>
      <c r="C24" s="78">
        <v>225</v>
      </c>
      <c r="D24" s="81">
        <v>210</v>
      </c>
      <c r="E24" s="11">
        <f t="shared" si="0"/>
        <v>435</v>
      </c>
      <c r="F24" s="8">
        <f t="shared" si="3"/>
        <v>60</v>
      </c>
      <c r="G24" s="12" t="s">
        <v>43</v>
      </c>
      <c r="H24" s="78">
        <v>225</v>
      </c>
      <c r="I24" s="81">
        <v>210</v>
      </c>
      <c r="J24" s="8">
        <f t="shared" si="1"/>
        <v>435</v>
      </c>
      <c r="K24" s="2"/>
      <c r="L24" s="13" t="s">
        <v>100</v>
      </c>
      <c r="M24" s="7">
        <f>AVERAGE(C53:C56)</f>
        <v>225</v>
      </c>
      <c r="N24" s="7">
        <f>AVERAGE(D53:D56)</f>
        <v>210</v>
      </c>
      <c r="O24" s="2"/>
      <c r="P24" s="2"/>
      <c r="Q24" s="2"/>
    </row>
    <row r="25" spans="1:17" ht="15.75" customHeight="1" x14ac:dyDescent="0.25">
      <c r="A25" s="8">
        <f t="shared" si="2"/>
        <v>13</v>
      </c>
      <c r="B25" s="9" t="s">
        <v>44</v>
      </c>
      <c r="C25" s="78">
        <v>225</v>
      </c>
      <c r="D25" s="81">
        <v>210</v>
      </c>
      <c r="E25" s="11">
        <f t="shared" si="0"/>
        <v>435</v>
      </c>
      <c r="F25" s="8">
        <f t="shared" si="3"/>
        <v>61</v>
      </c>
      <c r="G25" s="12" t="s">
        <v>45</v>
      </c>
      <c r="H25" s="78">
        <v>225</v>
      </c>
      <c r="I25" s="81">
        <v>210</v>
      </c>
      <c r="J25" s="8">
        <f t="shared" si="1"/>
        <v>435</v>
      </c>
      <c r="K25" s="2"/>
      <c r="L25" s="16" t="s">
        <v>108</v>
      </c>
      <c r="M25" s="7">
        <f>AVERAGE(C57:C60)</f>
        <v>225</v>
      </c>
      <c r="N25" s="7">
        <f>AVERAGE(D57:D60)</f>
        <v>210</v>
      </c>
      <c r="O25" s="2"/>
      <c r="P25" s="2"/>
      <c r="Q25" s="2"/>
    </row>
    <row r="26" spans="1:17" ht="15.75" customHeight="1" x14ac:dyDescent="0.25">
      <c r="A26" s="8">
        <f t="shared" si="2"/>
        <v>14</v>
      </c>
      <c r="B26" s="9" t="s">
        <v>46</v>
      </c>
      <c r="C26" s="78">
        <v>225</v>
      </c>
      <c r="D26" s="81">
        <v>210</v>
      </c>
      <c r="E26" s="11">
        <f t="shared" si="0"/>
        <v>435</v>
      </c>
      <c r="F26" s="8">
        <f t="shared" si="3"/>
        <v>62</v>
      </c>
      <c r="G26" s="12" t="s">
        <v>47</v>
      </c>
      <c r="H26" s="78">
        <v>225</v>
      </c>
      <c r="I26" s="81">
        <v>210</v>
      </c>
      <c r="J26" s="8">
        <f t="shared" si="1"/>
        <v>435</v>
      </c>
      <c r="K26" s="2"/>
      <c r="L26" s="16" t="s">
        <v>21</v>
      </c>
      <c r="M26" s="7">
        <f>AVERAGE(H13:H16)</f>
        <v>225</v>
      </c>
      <c r="N26" s="7">
        <f>AVERAGE(I13:I16)</f>
        <v>210</v>
      </c>
      <c r="O26" s="2"/>
      <c r="P26" s="2"/>
      <c r="Q26" s="2"/>
    </row>
    <row r="27" spans="1:17" ht="15.75" customHeight="1" x14ac:dyDescent="0.25">
      <c r="A27" s="8">
        <f t="shared" si="2"/>
        <v>15</v>
      </c>
      <c r="B27" s="9" t="s">
        <v>48</v>
      </c>
      <c r="C27" s="78">
        <v>225</v>
      </c>
      <c r="D27" s="81">
        <v>210</v>
      </c>
      <c r="E27" s="11">
        <f t="shared" si="0"/>
        <v>435</v>
      </c>
      <c r="F27" s="8">
        <f t="shared" si="3"/>
        <v>63</v>
      </c>
      <c r="G27" s="12" t="s">
        <v>49</v>
      </c>
      <c r="H27" s="78">
        <v>225</v>
      </c>
      <c r="I27" s="81">
        <v>210</v>
      </c>
      <c r="J27" s="8">
        <f t="shared" si="1"/>
        <v>435</v>
      </c>
      <c r="K27" s="2"/>
      <c r="L27" s="24" t="s">
        <v>29</v>
      </c>
      <c r="M27" s="7">
        <f>AVERAGE(H17:H20)</f>
        <v>225</v>
      </c>
      <c r="N27" s="7">
        <f>AVERAGE(I17:I20)</f>
        <v>210</v>
      </c>
      <c r="O27" s="2"/>
      <c r="P27" s="2"/>
      <c r="Q27" s="2"/>
    </row>
    <row r="28" spans="1:17" ht="15.75" customHeight="1" x14ac:dyDescent="0.25">
      <c r="A28" s="8">
        <f t="shared" si="2"/>
        <v>16</v>
      </c>
      <c r="B28" s="9" t="s">
        <v>50</v>
      </c>
      <c r="C28" s="78">
        <v>225</v>
      </c>
      <c r="D28" s="81">
        <v>210</v>
      </c>
      <c r="E28" s="11">
        <f t="shared" si="0"/>
        <v>435</v>
      </c>
      <c r="F28" s="8">
        <f t="shared" si="3"/>
        <v>64</v>
      </c>
      <c r="G28" s="12" t="s">
        <v>51</v>
      </c>
      <c r="H28" s="78">
        <v>225</v>
      </c>
      <c r="I28" s="81">
        <v>210</v>
      </c>
      <c r="J28" s="8">
        <f t="shared" si="1"/>
        <v>435</v>
      </c>
      <c r="K28" s="2"/>
      <c r="L28" s="2" t="s">
        <v>37</v>
      </c>
      <c r="M28" s="7">
        <f>AVERAGE(H21:H24)</f>
        <v>225</v>
      </c>
      <c r="N28" s="7">
        <f>AVERAGE(I21:I24)</f>
        <v>210</v>
      </c>
      <c r="O28" s="2"/>
      <c r="P28" s="2"/>
      <c r="Q28" s="2"/>
    </row>
    <row r="29" spans="1:17" ht="15.75" customHeight="1" x14ac:dyDescent="0.25">
      <c r="A29" s="8">
        <f t="shared" si="2"/>
        <v>17</v>
      </c>
      <c r="B29" s="9" t="s">
        <v>52</v>
      </c>
      <c r="C29" s="78">
        <v>225</v>
      </c>
      <c r="D29" s="81">
        <v>210</v>
      </c>
      <c r="E29" s="11">
        <f t="shared" si="0"/>
        <v>435</v>
      </c>
      <c r="F29" s="8">
        <f t="shared" si="3"/>
        <v>65</v>
      </c>
      <c r="G29" s="12" t="s">
        <v>53</v>
      </c>
      <c r="H29" s="78">
        <v>225</v>
      </c>
      <c r="I29" s="81">
        <v>210</v>
      </c>
      <c r="J29" s="8">
        <f t="shared" si="1"/>
        <v>435</v>
      </c>
      <c r="K29" s="2"/>
      <c r="L29" s="2" t="s">
        <v>45</v>
      </c>
      <c r="M29" s="7">
        <f>AVERAGE(H25:H28)</f>
        <v>225</v>
      </c>
      <c r="N29" s="7">
        <f>AVERAGE(I25:I28)</f>
        <v>210</v>
      </c>
      <c r="O29" s="2"/>
      <c r="P29" s="2"/>
      <c r="Q29" s="2"/>
    </row>
    <row r="30" spans="1:17" ht="15.75" customHeight="1" x14ac:dyDescent="0.25">
      <c r="A30" s="8">
        <f t="shared" si="2"/>
        <v>18</v>
      </c>
      <c r="B30" s="9" t="s">
        <v>54</v>
      </c>
      <c r="C30" s="78">
        <v>225</v>
      </c>
      <c r="D30" s="81">
        <v>210</v>
      </c>
      <c r="E30" s="11">
        <f t="shared" si="0"/>
        <v>435</v>
      </c>
      <c r="F30" s="8">
        <f t="shared" si="3"/>
        <v>66</v>
      </c>
      <c r="G30" s="12" t="s">
        <v>55</v>
      </c>
      <c r="H30" s="78">
        <v>225</v>
      </c>
      <c r="I30" s="81">
        <v>210</v>
      </c>
      <c r="J30" s="8">
        <f t="shared" si="1"/>
        <v>435</v>
      </c>
      <c r="K30" s="2"/>
      <c r="L30" s="2" t="s">
        <v>53</v>
      </c>
      <c r="M30" s="7">
        <f>AVERAGE(H29:H32)</f>
        <v>225</v>
      </c>
      <c r="N30" s="7">
        <f>AVERAGE(I29:I32)</f>
        <v>210</v>
      </c>
      <c r="O30" s="2"/>
      <c r="P30" s="2"/>
      <c r="Q30" s="2"/>
    </row>
    <row r="31" spans="1:17" ht="15.75" customHeight="1" x14ac:dyDescent="0.25">
      <c r="A31" s="8">
        <f t="shared" si="2"/>
        <v>19</v>
      </c>
      <c r="B31" s="9" t="s">
        <v>56</v>
      </c>
      <c r="C31" s="78">
        <v>225</v>
      </c>
      <c r="D31" s="81">
        <v>210</v>
      </c>
      <c r="E31" s="11">
        <f t="shared" si="0"/>
        <v>435</v>
      </c>
      <c r="F31" s="8">
        <f t="shared" si="3"/>
        <v>67</v>
      </c>
      <c r="G31" s="12" t="s">
        <v>57</v>
      </c>
      <c r="H31" s="78">
        <v>225</v>
      </c>
      <c r="I31" s="81">
        <v>210</v>
      </c>
      <c r="J31" s="8">
        <f t="shared" si="1"/>
        <v>435</v>
      </c>
      <c r="K31" s="2"/>
      <c r="L31" s="2" t="s">
        <v>61</v>
      </c>
      <c r="M31" s="7">
        <f>AVERAGE(H33:H36)</f>
        <v>225</v>
      </c>
      <c r="N31" s="7">
        <f>AVERAGE(I33:I36)</f>
        <v>210</v>
      </c>
      <c r="O31" s="2"/>
      <c r="P31" s="2"/>
      <c r="Q31" s="2"/>
    </row>
    <row r="32" spans="1:17" ht="15.75" customHeight="1" x14ac:dyDescent="0.25">
      <c r="A32" s="8">
        <f t="shared" si="2"/>
        <v>20</v>
      </c>
      <c r="B32" s="9" t="s">
        <v>58</v>
      </c>
      <c r="C32" s="78">
        <v>225</v>
      </c>
      <c r="D32" s="81">
        <v>210</v>
      </c>
      <c r="E32" s="11">
        <f t="shared" si="0"/>
        <v>435</v>
      </c>
      <c r="F32" s="8">
        <f t="shared" si="3"/>
        <v>68</v>
      </c>
      <c r="G32" s="12" t="s">
        <v>59</v>
      </c>
      <c r="H32" s="78">
        <v>225</v>
      </c>
      <c r="I32" s="81">
        <v>210</v>
      </c>
      <c r="J32" s="8">
        <f t="shared" si="1"/>
        <v>435</v>
      </c>
      <c r="K32" s="2"/>
      <c r="L32" s="2" t="s">
        <v>69</v>
      </c>
      <c r="M32" s="7">
        <f>AVERAGE(H37:H40)</f>
        <v>225</v>
      </c>
      <c r="N32" s="7">
        <f>AVERAGE(I37:I40)</f>
        <v>210</v>
      </c>
      <c r="O32" s="2"/>
      <c r="P32" s="2"/>
      <c r="Q32" s="2"/>
    </row>
    <row r="33" spans="1:17" ht="15.75" customHeight="1" x14ac:dyDescent="0.25">
      <c r="A33" s="8">
        <f t="shared" si="2"/>
        <v>21</v>
      </c>
      <c r="B33" s="9" t="s">
        <v>60</v>
      </c>
      <c r="C33" s="78">
        <v>225</v>
      </c>
      <c r="D33" s="81">
        <v>210</v>
      </c>
      <c r="E33" s="11">
        <f t="shared" si="0"/>
        <v>435</v>
      </c>
      <c r="F33" s="8">
        <f t="shared" si="3"/>
        <v>69</v>
      </c>
      <c r="G33" s="12" t="s">
        <v>61</v>
      </c>
      <c r="H33" s="78">
        <v>225</v>
      </c>
      <c r="I33" s="81">
        <v>210</v>
      </c>
      <c r="J33" s="8">
        <f t="shared" si="1"/>
        <v>435</v>
      </c>
      <c r="K33" s="2"/>
      <c r="L33" s="2" t="s">
        <v>77</v>
      </c>
      <c r="M33" s="7">
        <f>AVERAGE(H41:H44)</f>
        <v>225</v>
      </c>
      <c r="N33" s="7">
        <f>AVERAGE(I41:I44)</f>
        <v>210</v>
      </c>
      <c r="O33" s="2"/>
      <c r="P33" s="2"/>
      <c r="Q33" s="2"/>
    </row>
    <row r="34" spans="1:17" ht="15.75" customHeight="1" x14ac:dyDescent="0.25">
      <c r="A34" s="8">
        <f t="shared" si="2"/>
        <v>22</v>
      </c>
      <c r="B34" s="9" t="s">
        <v>62</v>
      </c>
      <c r="C34" s="78">
        <v>225</v>
      </c>
      <c r="D34" s="81">
        <v>210</v>
      </c>
      <c r="E34" s="11">
        <f t="shared" si="0"/>
        <v>435</v>
      </c>
      <c r="F34" s="8">
        <f t="shared" si="3"/>
        <v>70</v>
      </c>
      <c r="G34" s="12" t="s">
        <v>63</v>
      </c>
      <c r="H34" s="78">
        <v>225</v>
      </c>
      <c r="I34" s="81">
        <v>210</v>
      </c>
      <c r="J34" s="8">
        <f t="shared" si="1"/>
        <v>435</v>
      </c>
      <c r="K34" s="2"/>
      <c r="L34" s="2" t="s">
        <v>85</v>
      </c>
      <c r="M34" s="7">
        <f>AVERAGE(H45:H48)</f>
        <v>225</v>
      </c>
      <c r="N34" s="7">
        <f>AVERAGE(I45:I48)</f>
        <v>210</v>
      </c>
      <c r="O34" s="2"/>
      <c r="P34" s="2"/>
      <c r="Q34" s="2"/>
    </row>
    <row r="35" spans="1:17" ht="15.75" customHeight="1" x14ac:dyDescent="0.25">
      <c r="A35" s="8">
        <f t="shared" si="2"/>
        <v>23</v>
      </c>
      <c r="B35" s="9" t="s">
        <v>64</v>
      </c>
      <c r="C35" s="78">
        <v>225</v>
      </c>
      <c r="D35" s="81">
        <v>210</v>
      </c>
      <c r="E35" s="11">
        <f t="shared" si="0"/>
        <v>435</v>
      </c>
      <c r="F35" s="8">
        <f t="shared" si="3"/>
        <v>71</v>
      </c>
      <c r="G35" s="12" t="s">
        <v>65</v>
      </c>
      <c r="H35" s="78">
        <v>225</v>
      </c>
      <c r="I35" s="81">
        <v>210</v>
      </c>
      <c r="J35" s="8">
        <f t="shared" si="1"/>
        <v>435</v>
      </c>
      <c r="K35" s="2"/>
      <c r="L35" s="2" t="s">
        <v>93</v>
      </c>
      <c r="M35" s="7">
        <f>AVERAGE(H49:H52)</f>
        <v>225</v>
      </c>
      <c r="N35" s="7">
        <f>AVERAGE(I49:I52)</f>
        <v>210</v>
      </c>
      <c r="O35" s="2"/>
      <c r="P35" s="2"/>
      <c r="Q35" s="2"/>
    </row>
    <row r="36" spans="1:17" ht="15.75" customHeight="1" x14ac:dyDescent="0.25">
      <c r="A36" s="8">
        <f t="shared" si="2"/>
        <v>24</v>
      </c>
      <c r="B36" s="9" t="s">
        <v>66</v>
      </c>
      <c r="C36" s="78">
        <v>225</v>
      </c>
      <c r="D36" s="81">
        <v>210</v>
      </c>
      <c r="E36" s="11">
        <f t="shared" si="0"/>
        <v>435</v>
      </c>
      <c r="F36" s="8">
        <f t="shared" si="3"/>
        <v>72</v>
      </c>
      <c r="G36" s="12" t="s">
        <v>67</v>
      </c>
      <c r="H36" s="78">
        <v>225</v>
      </c>
      <c r="I36" s="81">
        <v>210</v>
      </c>
      <c r="J36" s="8">
        <f t="shared" si="1"/>
        <v>435</v>
      </c>
      <c r="K36" s="2"/>
      <c r="L36" s="107" t="s">
        <v>101</v>
      </c>
      <c r="M36" s="7">
        <f>AVERAGE(H53:H56)</f>
        <v>225</v>
      </c>
      <c r="N36" s="7">
        <f>AVERAGE(I53:I56)</f>
        <v>210</v>
      </c>
      <c r="O36" s="2"/>
      <c r="P36" s="2"/>
      <c r="Q36" s="2"/>
    </row>
    <row r="37" spans="1:17" ht="15.75" customHeight="1" x14ac:dyDescent="0.25">
      <c r="A37" s="8">
        <v>25</v>
      </c>
      <c r="B37" s="9" t="s">
        <v>68</v>
      </c>
      <c r="C37" s="78">
        <v>225</v>
      </c>
      <c r="D37" s="81">
        <v>210</v>
      </c>
      <c r="E37" s="11">
        <f t="shared" si="0"/>
        <v>435</v>
      </c>
      <c r="F37" s="8">
        <v>73</v>
      </c>
      <c r="G37" s="12" t="s">
        <v>69</v>
      </c>
      <c r="H37" s="78">
        <v>225</v>
      </c>
      <c r="I37" s="81">
        <v>210</v>
      </c>
      <c r="J37" s="8">
        <f t="shared" si="1"/>
        <v>435</v>
      </c>
      <c r="K37" s="2"/>
      <c r="L37" s="107" t="s">
        <v>109</v>
      </c>
      <c r="M37" s="7">
        <f>AVERAGE(H57:H60)</f>
        <v>225</v>
      </c>
      <c r="N37" s="7">
        <f>AVERAGE(I57:I60)</f>
        <v>210</v>
      </c>
      <c r="O37" s="2"/>
      <c r="P37" s="2"/>
      <c r="Q37" s="2"/>
    </row>
    <row r="38" spans="1:17" ht="15.75" customHeight="1" x14ac:dyDescent="0.25">
      <c r="A38" s="8">
        <f t="shared" ref="A38:A60" si="4">A37+1</f>
        <v>26</v>
      </c>
      <c r="B38" s="9" t="s">
        <v>70</v>
      </c>
      <c r="C38" s="78">
        <v>225</v>
      </c>
      <c r="D38" s="81">
        <v>210</v>
      </c>
      <c r="E38" s="8">
        <f t="shared" si="0"/>
        <v>435</v>
      </c>
      <c r="F38" s="8">
        <f t="shared" ref="F38:F60" si="5">F37+1</f>
        <v>74</v>
      </c>
      <c r="G38" s="12" t="s">
        <v>71</v>
      </c>
      <c r="H38" s="78">
        <v>225</v>
      </c>
      <c r="I38" s="81">
        <v>210</v>
      </c>
      <c r="J38" s="8">
        <f t="shared" si="1"/>
        <v>435</v>
      </c>
      <c r="K38" s="2"/>
      <c r="L38" s="107" t="s">
        <v>294</v>
      </c>
      <c r="M38" s="107">
        <f>AVERAGE(M14:M37)</f>
        <v>225</v>
      </c>
      <c r="N38" s="107">
        <f>AVERAGE(N14:N37)</f>
        <v>210</v>
      </c>
      <c r="O38" s="2"/>
      <c r="P38" s="2"/>
      <c r="Q38" s="2"/>
    </row>
    <row r="39" spans="1:17" ht="15.75" customHeight="1" x14ac:dyDescent="0.25">
      <c r="A39" s="8">
        <f t="shared" si="4"/>
        <v>27</v>
      </c>
      <c r="B39" s="9" t="s">
        <v>72</v>
      </c>
      <c r="C39" s="78">
        <v>225</v>
      </c>
      <c r="D39" s="81">
        <v>210</v>
      </c>
      <c r="E39" s="8">
        <f t="shared" si="0"/>
        <v>435</v>
      </c>
      <c r="F39" s="8">
        <f t="shared" si="5"/>
        <v>75</v>
      </c>
      <c r="G39" s="12" t="s">
        <v>73</v>
      </c>
      <c r="H39" s="78">
        <v>225</v>
      </c>
      <c r="I39" s="81">
        <v>210</v>
      </c>
      <c r="J39" s="8">
        <f t="shared" si="1"/>
        <v>435</v>
      </c>
      <c r="K39" s="2"/>
      <c r="L39" s="2"/>
      <c r="M39" s="2"/>
      <c r="N39" s="2"/>
      <c r="O39" s="2"/>
      <c r="P39" s="2"/>
      <c r="Q39" s="2"/>
    </row>
    <row r="40" spans="1:17" ht="15.75" customHeight="1" x14ac:dyDescent="0.25">
      <c r="A40" s="8">
        <f t="shared" si="4"/>
        <v>28</v>
      </c>
      <c r="B40" s="9" t="s">
        <v>74</v>
      </c>
      <c r="C40" s="78">
        <v>225</v>
      </c>
      <c r="D40" s="81">
        <v>210</v>
      </c>
      <c r="E40" s="8">
        <f t="shared" si="0"/>
        <v>435</v>
      </c>
      <c r="F40" s="8">
        <f t="shared" si="5"/>
        <v>76</v>
      </c>
      <c r="G40" s="12" t="s">
        <v>75</v>
      </c>
      <c r="H40" s="78">
        <v>225</v>
      </c>
      <c r="I40" s="81">
        <v>210</v>
      </c>
      <c r="J40" s="8">
        <f t="shared" si="1"/>
        <v>435</v>
      </c>
      <c r="K40" s="2"/>
      <c r="L40" s="2"/>
      <c r="M40" s="2"/>
      <c r="N40" s="2"/>
      <c r="O40" s="2"/>
      <c r="P40" s="2"/>
      <c r="Q40" s="2"/>
    </row>
    <row r="41" spans="1:17" ht="15.75" customHeight="1" x14ac:dyDescent="0.25">
      <c r="A41" s="8">
        <f t="shared" si="4"/>
        <v>29</v>
      </c>
      <c r="B41" s="9" t="s">
        <v>76</v>
      </c>
      <c r="C41" s="78">
        <v>225</v>
      </c>
      <c r="D41" s="81">
        <v>210</v>
      </c>
      <c r="E41" s="8">
        <f t="shared" si="0"/>
        <v>435</v>
      </c>
      <c r="F41" s="8">
        <f t="shared" si="5"/>
        <v>77</v>
      </c>
      <c r="G41" s="12" t="s">
        <v>77</v>
      </c>
      <c r="H41" s="78">
        <v>225</v>
      </c>
      <c r="I41" s="81">
        <v>210</v>
      </c>
      <c r="J41" s="8">
        <f t="shared" si="1"/>
        <v>435</v>
      </c>
      <c r="K41" s="2"/>
      <c r="L41" s="2"/>
      <c r="M41" s="2"/>
      <c r="N41" s="2"/>
      <c r="O41" s="2"/>
      <c r="P41" s="2"/>
      <c r="Q41" s="2"/>
    </row>
    <row r="42" spans="1:17" ht="15.75" customHeight="1" x14ac:dyDescent="0.25">
      <c r="A42" s="8">
        <f t="shared" si="4"/>
        <v>30</v>
      </c>
      <c r="B42" s="9" t="s">
        <v>78</v>
      </c>
      <c r="C42" s="78">
        <v>225</v>
      </c>
      <c r="D42" s="81">
        <v>210</v>
      </c>
      <c r="E42" s="8">
        <f t="shared" si="0"/>
        <v>435</v>
      </c>
      <c r="F42" s="8">
        <f t="shared" si="5"/>
        <v>78</v>
      </c>
      <c r="G42" s="12" t="s">
        <v>79</v>
      </c>
      <c r="H42" s="78">
        <v>225</v>
      </c>
      <c r="I42" s="81">
        <v>210</v>
      </c>
      <c r="J42" s="8">
        <f t="shared" si="1"/>
        <v>435</v>
      </c>
      <c r="K42" s="2"/>
      <c r="L42" s="2"/>
      <c r="M42" s="2"/>
      <c r="N42" s="2"/>
      <c r="O42" s="2"/>
      <c r="P42" s="2"/>
      <c r="Q42" s="2"/>
    </row>
    <row r="43" spans="1:17" ht="15.75" customHeight="1" x14ac:dyDescent="0.25">
      <c r="A43" s="8">
        <f t="shared" si="4"/>
        <v>31</v>
      </c>
      <c r="B43" s="9" t="s">
        <v>80</v>
      </c>
      <c r="C43" s="78">
        <v>225</v>
      </c>
      <c r="D43" s="81">
        <v>210</v>
      </c>
      <c r="E43" s="8">
        <f t="shared" si="0"/>
        <v>435</v>
      </c>
      <c r="F43" s="8">
        <f t="shared" si="5"/>
        <v>79</v>
      </c>
      <c r="G43" s="12" t="s">
        <v>81</v>
      </c>
      <c r="H43" s="78">
        <v>225</v>
      </c>
      <c r="I43" s="81">
        <v>210</v>
      </c>
      <c r="J43" s="8">
        <f t="shared" si="1"/>
        <v>435</v>
      </c>
      <c r="K43" s="2"/>
      <c r="L43" s="2"/>
      <c r="M43" s="2"/>
      <c r="N43" s="2"/>
      <c r="O43" s="2"/>
      <c r="P43" s="2"/>
      <c r="Q43" s="2"/>
    </row>
    <row r="44" spans="1:17" ht="15.75" customHeight="1" x14ac:dyDescent="0.25">
      <c r="A44" s="8">
        <f t="shared" si="4"/>
        <v>32</v>
      </c>
      <c r="B44" s="9" t="s">
        <v>82</v>
      </c>
      <c r="C44" s="78">
        <v>225</v>
      </c>
      <c r="D44" s="81">
        <v>210</v>
      </c>
      <c r="E44" s="8">
        <f t="shared" si="0"/>
        <v>435</v>
      </c>
      <c r="F44" s="8">
        <f t="shared" si="5"/>
        <v>80</v>
      </c>
      <c r="G44" s="12" t="s">
        <v>83</v>
      </c>
      <c r="H44" s="78">
        <v>225</v>
      </c>
      <c r="I44" s="81">
        <v>210</v>
      </c>
      <c r="J44" s="8">
        <f t="shared" si="1"/>
        <v>435</v>
      </c>
      <c r="K44" s="2"/>
      <c r="L44" s="2"/>
      <c r="M44" s="2"/>
      <c r="N44" s="2"/>
      <c r="O44" s="2"/>
      <c r="P44" s="2"/>
      <c r="Q44" s="2"/>
    </row>
    <row r="45" spans="1:17" ht="15.75" customHeight="1" x14ac:dyDescent="0.25">
      <c r="A45" s="8">
        <f t="shared" si="4"/>
        <v>33</v>
      </c>
      <c r="B45" s="9" t="s">
        <v>84</v>
      </c>
      <c r="C45" s="78">
        <v>225</v>
      </c>
      <c r="D45" s="81">
        <v>210</v>
      </c>
      <c r="E45" s="8">
        <f t="shared" si="0"/>
        <v>435</v>
      </c>
      <c r="F45" s="8">
        <f t="shared" si="5"/>
        <v>81</v>
      </c>
      <c r="G45" s="12" t="s">
        <v>85</v>
      </c>
      <c r="H45" s="78">
        <v>225</v>
      </c>
      <c r="I45" s="81">
        <v>210</v>
      </c>
      <c r="J45" s="8">
        <f t="shared" si="1"/>
        <v>435</v>
      </c>
      <c r="K45" s="2"/>
      <c r="L45" s="2"/>
      <c r="M45" s="2"/>
      <c r="N45" s="2"/>
      <c r="O45" s="2"/>
      <c r="P45" s="2"/>
      <c r="Q45" s="2"/>
    </row>
    <row r="46" spans="1:17" ht="15.75" customHeight="1" x14ac:dyDescent="0.25">
      <c r="A46" s="8">
        <f t="shared" si="4"/>
        <v>34</v>
      </c>
      <c r="B46" s="9" t="s">
        <v>86</v>
      </c>
      <c r="C46" s="78">
        <v>225</v>
      </c>
      <c r="D46" s="81">
        <v>210</v>
      </c>
      <c r="E46" s="8">
        <f t="shared" si="0"/>
        <v>435</v>
      </c>
      <c r="F46" s="8">
        <f t="shared" si="5"/>
        <v>82</v>
      </c>
      <c r="G46" s="12" t="s">
        <v>87</v>
      </c>
      <c r="H46" s="78">
        <v>225</v>
      </c>
      <c r="I46" s="81">
        <v>210</v>
      </c>
      <c r="J46" s="8">
        <f t="shared" si="1"/>
        <v>435</v>
      </c>
      <c r="K46" s="2"/>
      <c r="L46" s="2"/>
      <c r="M46" s="2"/>
      <c r="N46" s="2"/>
      <c r="O46" s="2"/>
      <c r="P46" s="2"/>
      <c r="Q46" s="2"/>
    </row>
    <row r="47" spans="1:17" ht="15.75" customHeight="1" x14ac:dyDescent="0.25">
      <c r="A47" s="8">
        <f t="shared" si="4"/>
        <v>35</v>
      </c>
      <c r="B47" s="9" t="s">
        <v>88</v>
      </c>
      <c r="C47" s="78">
        <v>225</v>
      </c>
      <c r="D47" s="81">
        <v>210</v>
      </c>
      <c r="E47" s="8">
        <f t="shared" si="0"/>
        <v>435</v>
      </c>
      <c r="F47" s="8">
        <f t="shared" si="5"/>
        <v>83</v>
      </c>
      <c r="G47" s="12" t="s">
        <v>89</v>
      </c>
      <c r="H47" s="78">
        <v>225</v>
      </c>
      <c r="I47" s="81">
        <v>210</v>
      </c>
      <c r="J47" s="8">
        <f t="shared" si="1"/>
        <v>435</v>
      </c>
      <c r="K47" s="2"/>
      <c r="L47" s="2"/>
      <c r="M47" s="2"/>
      <c r="N47" s="2"/>
      <c r="O47" s="2"/>
      <c r="P47" s="2"/>
      <c r="Q47" s="2"/>
    </row>
    <row r="48" spans="1:17" ht="15.75" customHeight="1" x14ac:dyDescent="0.25">
      <c r="A48" s="8">
        <f t="shared" si="4"/>
        <v>36</v>
      </c>
      <c r="B48" s="9" t="s">
        <v>90</v>
      </c>
      <c r="C48" s="78">
        <v>225</v>
      </c>
      <c r="D48" s="81">
        <v>210</v>
      </c>
      <c r="E48" s="8">
        <f t="shared" si="0"/>
        <v>435</v>
      </c>
      <c r="F48" s="8">
        <f t="shared" si="5"/>
        <v>84</v>
      </c>
      <c r="G48" s="12" t="s">
        <v>91</v>
      </c>
      <c r="H48" s="78">
        <v>225</v>
      </c>
      <c r="I48" s="81">
        <v>210</v>
      </c>
      <c r="J48" s="8">
        <f t="shared" si="1"/>
        <v>435</v>
      </c>
      <c r="K48" s="2"/>
      <c r="L48" s="2"/>
      <c r="M48" s="2"/>
      <c r="N48" s="2"/>
      <c r="O48" s="2"/>
      <c r="P48" s="2"/>
      <c r="Q48" s="2"/>
    </row>
    <row r="49" spans="1:17" ht="15.75" customHeight="1" x14ac:dyDescent="0.25">
      <c r="A49" s="8">
        <f t="shared" si="4"/>
        <v>37</v>
      </c>
      <c r="B49" s="9" t="s">
        <v>92</v>
      </c>
      <c r="C49" s="78">
        <v>225</v>
      </c>
      <c r="D49" s="81">
        <v>210</v>
      </c>
      <c r="E49" s="8">
        <f t="shared" si="0"/>
        <v>435</v>
      </c>
      <c r="F49" s="8">
        <f t="shared" si="5"/>
        <v>85</v>
      </c>
      <c r="G49" s="12" t="s">
        <v>93</v>
      </c>
      <c r="H49" s="78">
        <v>225</v>
      </c>
      <c r="I49" s="81">
        <v>210</v>
      </c>
      <c r="J49" s="8">
        <f t="shared" si="1"/>
        <v>435</v>
      </c>
      <c r="K49" s="2"/>
      <c r="L49" s="2"/>
      <c r="M49" s="2"/>
      <c r="N49" s="2"/>
      <c r="O49" s="2"/>
      <c r="P49" s="2"/>
      <c r="Q49" s="2"/>
    </row>
    <row r="50" spans="1:17" ht="15.75" customHeight="1" x14ac:dyDescent="0.25">
      <c r="A50" s="8">
        <f t="shared" si="4"/>
        <v>38</v>
      </c>
      <c r="B50" s="12" t="s">
        <v>94</v>
      </c>
      <c r="C50" s="78">
        <v>225</v>
      </c>
      <c r="D50" s="81">
        <v>210</v>
      </c>
      <c r="E50" s="8">
        <f t="shared" si="0"/>
        <v>435</v>
      </c>
      <c r="F50" s="8">
        <f t="shared" si="5"/>
        <v>86</v>
      </c>
      <c r="G50" s="12" t="s">
        <v>95</v>
      </c>
      <c r="H50" s="78">
        <v>225</v>
      </c>
      <c r="I50" s="81">
        <v>210</v>
      </c>
      <c r="J50" s="8">
        <f t="shared" si="1"/>
        <v>435</v>
      </c>
      <c r="K50" s="2"/>
      <c r="L50" s="2"/>
      <c r="M50" s="2"/>
      <c r="N50" s="2"/>
      <c r="O50" s="2"/>
      <c r="P50" s="2"/>
      <c r="Q50" s="2"/>
    </row>
    <row r="51" spans="1:17" ht="15.75" customHeight="1" x14ac:dyDescent="0.25">
      <c r="A51" s="8">
        <f t="shared" si="4"/>
        <v>39</v>
      </c>
      <c r="B51" s="12" t="s">
        <v>96</v>
      </c>
      <c r="C51" s="78">
        <v>225</v>
      </c>
      <c r="D51" s="81">
        <v>210</v>
      </c>
      <c r="E51" s="8">
        <f t="shared" si="0"/>
        <v>435</v>
      </c>
      <c r="F51" s="8">
        <f t="shared" si="5"/>
        <v>87</v>
      </c>
      <c r="G51" s="12" t="s">
        <v>97</v>
      </c>
      <c r="H51" s="78">
        <v>225</v>
      </c>
      <c r="I51" s="81">
        <v>210</v>
      </c>
      <c r="J51" s="8">
        <f t="shared" si="1"/>
        <v>435</v>
      </c>
      <c r="K51" s="2"/>
      <c r="L51" s="2"/>
      <c r="M51" s="2"/>
      <c r="N51" s="2"/>
      <c r="O51" s="2"/>
      <c r="P51" s="2"/>
      <c r="Q51" s="2"/>
    </row>
    <row r="52" spans="1:17" ht="15.75" customHeight="1" x14ac:dyDescent="0.25">
      <c r="A52" s="8">
        <f t="shared" si="4"/>
        <v>40</v>
      </c>
      <c r="B52" s="12" t="s">
        <v>98</v>
      </c>
      <c r="C52" s="78">
        <v>225</v>
      </c>
      <c r="D52" s="81">
        <v>210</v>
      </c>
      <c r="E52" s="8">
        <f t="shared" si="0"/>
        <v>435</v>
      </c>
      <c r="F52" s="8">
        <f t="shared" si="5"/>
        <v>88</v>
      </c>
      <c r="G52" s="12" t="s">
        <v>99</v>
      </c>
      <c r="H52" s="78">
        <v>225</v>
      </c>
      <c r="I52" s="81">
        <v>210</v>
      </c>
      <c r="J52" s="8">
        <f t="shared" si="1"/>
        <v>435</v>
      </c>
      <c r="K52" s="2"/>
      <c r="L52" s="2"/>
      <c r="M52" s="2"/>
      <c r="N52" s="2"/>
      <c r="O52" s="2"/>
      <c r="P52" s="2"/>
      <c r="Q52" s="2"/>
    </row>
    <row r="53" spans="1:17" ht="15.75" customHeight="1" x14ac:dyDescent="0.25">
      <c r="A53" s="8">
        <f t="shared" si="4"/>
        <v>41</v>
      </c>
      <c r="B53" s="12" t="s">
        <v>100</v>
      </c>
      <c r="C53" s="78">
        <v>225</v>
      </c>
      <c r="D53" s="81">
        <v>210</v>
      </c>
      <c r="E53" s="8">
        <f t="shared" si="0"/>
        <v>435</v>
      </c>
      <c r="F53" s="8">
        <f t="shared" si="5"/>
        <v>89</v>
      </c>
      <c r="G53" s="12" t="s">
        <v>101</v>
      </c>
      <c r="H53" s="78">
        <v>225</v>
      </c>
      <c r="I53" s="81">
        <v>210</v>
      </c>
      <c r="J53" s="8">
        <f t="shared" si="1"/>
        <v>435</v>
      </c>
      <c r="K53" s="2"/>
      <c r="L53" s="13"/>
      <c r="M53" s="13"/>
      <c r="N53" s="13"/>
      <c r="O53" s="2"/>
      <c r="P53" s="2"/>
      <c r="Q53" s="2"/>
    </row>
    <row r="54" spans="1:17" ht="15.75" customHeight="1" x14ac:dyDescent="0.25">
      <c r="A54" s="8">
        <f t="shared" si="4"/>
        <v>42</v>
      </c>
      <c r="B54" s="12" t="s">
        <v>102</v>
      </c>
      <c r="C54" s="78">
        <v>225</v>
      </c>
      <c r="D54" s="81">
        <v>210</v>
      </c>
      <c r="E54" s="8">
        <f t="shared" si="0"/>
        <v>435</v>
      </c>
      <c r="F54" s="8">
        <f t="shared" si="5"/>
        <v>90</v>
      </c>
      <c r="G54" s="12" t="s">
        <v>103</v>
      </c>
      <c r="H54" s="78">
        <v>225</v>
      </c>
      <c r="I54" s="81">
        <v>210</v>
      </c>
      <c r="J54" s="8">
        <f t="shared" si="1"/>
        <v>435</v>
      </c>
      <c r="K54" s="2"/>
      <c r="L54" s="13"/>
      <c r="M54" s="13"/>
      <c r="N54" s="13"/>
      <c r="O54" s="2"/>
      <c r="P54" s="2"/>
      <c r="Q54" s="2"/>
    </row>
    <row r="55" spans="1:17" ht="15.75" customHeight="1" x14ac:dyDescent="0.25">
      <c r="A55" s="8">
        <f t="shared" si="4"/>
        <v>43</v>
      </c>
      <c r="B55" s="12" t="s">
        <v>104</v>
      </c>
      <c r="C55" s="78">
        <v>225</v>
      </c>
      <c r="D55" s="81">
        <v>210</v>
      </c>
      <c r="E55" s="8">
        <f t="shared" si="0"/>
        <v>435</v>
      </c>
      <c r="F55" s="8">
        <f t="shared" si="5"/>
        <v>91</v>
      </c>
      <c r="G55" s="12" t="s">
        <v>105</v>
      </c>
      <c r="H55" s="78">
        <v>225</v>
      </c>
      <c r="I55" s="81">
        <v>210</v>
      </c>
      <c r="J55" s="8">
        <f t="shared" si="1"/>
        <v>435</v>
      </c>
      <c r="K55" s="2"/>
      <c r="L55" s="13"/>
      <c r="M55" s="13"/>
      <c r="N55" s="13"/>
      <c r="O55" s="2"/>
      <c r="P55" s="2"/>
      <c r="Q55" s="2"/>
    </row>
    <row r="56" spans="1:17" ht="15.75" customHeight="1" x14ac:dyDescent="0.25">
      <c r="A56" s="8">
        <f t="shared" si="4"/>
        <v>44</v>
      </c>
      <c r="B56" s="12" t="s">
        <v>106</v>
      </c>
      <c r="C56" s="78">
        <v>225</v>
      </c>
      <c r="D56" s="81">
        <v>210</v>
      </c>
      <c r="E56" s="8">
        <f t="shared" si="0"/>
        <v>435</v>
      </c>
      <c r="F56" s="8">
        <f t="shared" si="5"/>
        <v>92</v>
      </c>
      <c r="G56" s="12" t="s">
        <v>107</v>
      </c>
      <c r="H56" s="78">
        <v>225</v>
      </c>
      <c r="I56" s="81">
        <v>210</v>
      </c>
      <c r="J56" s="8">
        <f t="shared" si="1"/>
        <v>435</v>
      </c>
      <c r="K56" s="2"/>
      <c r="L56" s="13"/>
      <c r="M56" s="13"/>
      <c r="N56" s="13"/>
      <c r="O56" s="2"/>
      <c r="P56" s="2"/>
      <c r="Q56" s="2"/>
    </row>
    <row r="57" spans="1:17" ht="15.75" customHeight="1" x14ac:dyDescent="0.25">
      <c r="A57" s="8">
        <f t="shared" si="4"/>
        <v>45</v>
      </c>
      <c r="B57" s="12" t="s">
        <v>108</v>
      </c>
      <c r="C57" s="78">
        <v>225</v>
      </c>
      <c r="D57" s="81">
        <v>210</v>
      </c>
      <c r="E57" s="8">
        <f t="shared" si="0"/>
        <v>435</v>
      </c>
      <c r="F57" s="8">
        <f t="shared" si="5"/>
        <v>93</v>
      </c>
      <c r="G57" s="12" t="s">
        <v>109</v>
      </c>
      <c r="H57" s="78">
        <v>225</v>
      </c>
      <c r="I57" s="81">
        <v>210</v>
      </c>
      <c r="J57" s="8">
        <f t="shared" si="1"/>
        <v>435</v>
      </c>
      <c r="K57" s="2"/>
      <c r="L57" s="14"/>
      <c r="M57" s="13"/>
      <c r="N57" s="15"/>
      <c r="O57" s="2"/>
      <c r="P57" s="2"/>
      <c r="Q57" s="2"/>
    </row>
    <row r="58" spans="1:17" ht="15.75" customHeight="1" x14ac:dyDescent="0.25">
      <c r="A58" s="8">
        <f t="shared" si="4"/>
        <v>46</v>
      </c>
      <c r="B58" s="12" t="s">
        <v>110</v>
      </c>
      <c r="C58" s="78">
        <v>225</v>
      </c>
      <c r="D58" s="81">
        <v>210</v>
      </c>
      <c r="E58" s="8">
        <f t="shared" si="0"/>
        <v>435</v>
      </c>
      <c r="F58" s="8">
        <f t="shared" si="5"/>
        <v>94</v>
      </c>
      <c r="G58" s="12" t="s">
        <v>111</v>
      </c>
      <c r="H58" s="78">
        <v>225</v>
      </c>
      <c r="I58" s="81">
        <v>210</v>
      </c>
      <c r="J58" s="8">
        <f t="shared" si="1"/>
        <v>435</v>
      </c>
      <c r="K58" s="2"/>
      <c r="L58" s="16"/>
      <c r="M58" s="13"/>
      <c r="N58" s="15"/>
      <c r="O58" s="2"/>
      <c r="P58" s="2"/>
      <c r="Q58" s="2"/>
    </row>
    <row r="59" spans="1:17" ht="15.75" customHeight="1" x14ac:dyDescent="0.25">
      <c r="A59" s="17">
        <f t="shared" si="4"/>
        <v>47</v>
      </c>
      <c r="B59" s="18" t="s">
        <v>112</v>
      </c>
      <c r="C59" s="78">
        <v>225</v>
      </c>
      <c r="D59" s="81">
        <v>210</v>
      </c>
      <c r="E59" s="17">
        <f t="shared" si="0"/>
        <v>435</v>
      </c>
      <c r="F59" s="17">
        <f t="shared" si="5"/>
        <v>95</v>
      </c>
      <c r="G59" s="18" t="s">
        <v>113</v>
      </c>
      <c r="H59" s="78">
        <v>225</v>
      </c>
      <c r="I59" s="81">
        <v>210</v>
      </c>
      <c r="J59" s="17">
        <f t="shared" si="1"/>
        <v>435</v>
      </c>
      <c r="K59" s="2"/>
      <c r="L59" s="16"/>
      <c r="M59" s="19"/>
      <c r="N59" s="15"/>
      <c r="O59" s="2"/>
      <c r="P59" s="2"/>
      <c r="Q59" s="2"/>
    </row>
    <row r="60" spans="1:17" ht="15.75" customHeight="1" x14ac:dyDescent="0.25">
      <c r="A60" s="17">
        <f t="shared" si="4"/>
        <v>48</v>
      </c>
      <c r="B60" s="18" t="s">
        <v>114</v>
      </c>
      <c r="C60" s="78">
        <v>225</v>
      </c>
      <c r="D60" s="81">
        <v>210</v>
      </c>
      <c r="E60" s="17">
        <f t="shared" si="0"/>
        <v>435</v>
      </c>
      <c r="F60" s="17">
        <f t="shared" si="5"/>
        <v>96</v>
      </c>
      <c r="G60" s="18" t="s">
        <v>115</v>
      </c>
      <c r="H60" s="78">
        <v>225</v>
      </c>
      <c r="I60" s="81">
        <v>210</v>
      </c>
      <c r="J60" s="17">
        <f t="shared" si="1"/>
        <v>435</v>
      </c>
      <c r="K60" s="2"/>
      <c r="L60" s="16"/>
      <c r="M60" s="19"/>
      <c r="N60" s="2"/>
      <c r="O60" s="2"/>
      <c r="P60" s="2"/>
      <c r="Q60" s="2"/>
    </row>
    <row r="61" spans="1:17" ht="30.75" customHeight="1" x14ac:dyDescent="0.3">
      <c r="A61" s="127" t="s">
        <v>116</v>
      </c>
      <c r="B61" s="128"/>
      <c r="C61" s="128"/>
      <c r="D61" s="129"/>
      <c r="E61" s="130" t="s">
        <v>117</v>
      </c>
      <c r="F61" s="131"/>
      <c r="G61" s="131"/>
      <c r="H61" s="131"/>
      <c r="I61" s="131"/>
      <c r="J61" s="132"/>
      <c r="K61" s="2"/>
      <c r="L61" s="14"/>
      <c r="M61" s="2"/>
      <c r="N61" s="2"/>
      <c r="O61" s="45"/>
      <c r="P61" s="2"/>
      <c r="Q61" s="2"/>
    </row>
    <row r="62" spans="1:17" ht="44.25" customHeight="1" x14ac:dyDescent="0.25">
      <c r="A62" s="162" t="s">
        <v>229</v>
      </c>
      <c r="B62" s="163"/>
      <c r="C62" s="163"/>
      <c r="D62" s="163"/>
      <c r="E62" s="163"/>
      <c r="F62" s="163"/>
      <c r="G62" s="164"/>
      <c r="H62" s="20" t="s">
        <v>118</v>
      </c>
      <c r="I62" s="20" t="s">
        <v>119</v>
      </c>
      <c r="J62" s="20" t="s">
        <v>120</v>
      </c>
      <c r="K62" s="2"/>
      <c r="L62" s="16"/>
      <c r="M62" s="7"/>
      <c r="N62" s="7"/>
      <c r="O62" s="7"/>
      <c r="P62" s="7"/>
      <c r="Q62" s="7"/>
    </row>
    <row r="63" spans="1:17" ht="24.75" customHeight="1" x14ac:dyDescent="0.25">
      <c r="A63" s="165" t="s">
        <v>226</v>
      </c>
      <c r="B63" s="166"/>
      <c r="C63" s="166"/>
      <c r="D63" s="166"/>
      <c r="E63" s="142" t="s">
        <v>232</v>
      </c>
      <c r="F63" s="143"/>
      <c r="G63" s="144"/>
      <c r="H63" s="21">
        <v>0</v>
      </c>
      <c r="I63" s="21">
        <v>0</v>
      </c>
      <c r="J63" s="21">
        <f>H63+I63</f>
        <v>0</v>
      </c>
      <c r="K63" s="2"/>
      <c r="L63" s="22">
        <v>0</v>
      </c>
      <c r="M63" s="32">
        <f>L63/1000</f>
        <v>0</v>
      </c>
      <c r="N63" s="4"/>
      <c r="O63" s="7"/>
      <c r="P63" s="7"/>
      <c r="Q63" s="7"/>
    </row>
    <row r="64" spans="1:17" ht="26.25" customHeight="1" x14ac:dyDescent="0.25">
      <c r="A64" s="167"/>
      <c r="B64" s="168"/>
      <c r="C64" s="168"/>
      <c r="D64" s="168"/>
      <c r="E64" s="145" t="s">
        <v>233</v>
      </c>
      <c r="F64" s="146"/>
      <c r="G64" s="147"/>
      <c r="H64" s="36">
        <v>0</v>
      </c>
      <c r="I64" s="36">
        <f>L82</f>
        <v>0</v>
      </c>
      <c r="J64" s="36">
        <f>H64+I64</f>
        <v>0</v>
      </c>
      <c r="K64" s="2"/>
      <c r="L64" s="24"/>
      <c r="M64" s="24"/>
      <c r="N64" s="4"/>
      <c r="O64" s="7"/>
      <c r="P64" s="7"/>
      <c r="Q64" s="7"/>
    </row>
    <row r="65" spans="1:17" ht="16.5" customHeight="1" x14ac:dyDescent="0.25">
      <c r="A65" s="25"/>
      <c r="B65" s="7" t="s">
        <v>121</v>
      </c>
      <c r="C65" s="7"/>
      <c r="D65" s="7"/>
      <c r="E65" s="7"/>
      <c r="F65" s="7"/>
      <c r="G65" s="7"/>
      <c r="H65" s="7"/>
      <c r="I65" s="7"/>
      <c r="J65" s="26"/>
      <c r="K65" s="2"/>
      <c r="L65" s="4"/>
      <c r="M65" s="4"/>
      <c r="N65" s="4"/>
      <c r="O65" s="23" t="s">
        <v>122</v>
      </c>
      <c r="P65" s="23" t="s">
        <v>123</v>
      </c>
      <c r="Q65" s="7"/>
    </row>
    <row r="66" spans="1:17" ht="33" customHeight="1" x14ac:dyDescent="0.25">
      <c r="A66" s="148" t="s">
        <v>234</v>
      </c>
      <c r="B66" s="149"/>
      <c r="C66" s="149"/>
      <c r="D66" s="149"/>
      <c r="E66" s="149"/>
      <c r="F66" s="149"/>
      <c r="G66" s="149"/>
      <c r="H66" s="149"/>
      <c r="I66" s="149"/>
      <c r="J66" s="150"/>
      <c r="K66" s="2" t="s">
        <v>124</v>
      </c>
      <c r="L66" s="24"/>
      <c r="M66" s="27">
        <v>0.107</v>
      </c>
      <c r="N66" s="28">
        <v>0.108</v>
      </c>
      <c r="O66" s="29">
        <f>M66+N66</f>
        <v>0.215</v>
      </c>
      <c r="P66" s="29" t="e">
        <f>O66/J63*100</f>
        <v>#DIV/0!</v>
      </c>
      <c r="Q66" s="7"/>
    </row>
    <row r="67" spans="1:17" ht="25.5" customHeight="1" x14ac:dyDescent="0.25">
      <c r="A67" s="30"/>
      <c r="B67" s="31"/>
      <c r="C67" s="31"/>
      <c r="D67" s="31"/>
      <c r="E67" s="31"/>
      <c r="F67" s="31"/>
      <c r="G67" s="31"/>
      <c r="H67" s="151" t="s">
        <v>125</v>
      </c>
      <c r="I67" s="152"/>
      <c r="J67" s="153"/>
      <c r="K67" s="2"/>
      <c r="L67" s="4"/>
      <c r="M67" s="29">
        <f>H63+H64-M66-0.018</f>
        <v>-0.125</v>
      </c>
      <c r="N67" s="29">
        <f>I63+I64-N66-0.018</f>
        <v>-0.126</v>
      </c>
      <c r="O67" s="7"/>
      <c r="P67" s="7"/>
      <c r="Q67" s="7"/>
    </row>
    <row r="68" spans="1:17" ht="25.5" customHeight="1" x14ac:dyDescent="0.25">
      <c r="A68" s="40"/>
      <c r="B68" s="40"/>
      <c r="C68" s="40"/>
      <c r="D68" s="40"/>
      <c r="E68" s="40"/>
      <c r="F68" s="40"/>
      <c r="G68" s="40"/>
      <c r="H68" s="41"/>
      <c r="I68" s="42"/>
      <c r="J68" s="42"/>
      <c r="K68" s="2"/>
      <c r="L68" s="23" t="s">
        <v>130</v>
      </c>
      <c r="M68" s="29">
        <f>24*225/1000</f>
        <v>5.4</v>
      </c>
      <c r="N68" s="29">
        <f>24*220/1000</f>
        <v>5.28</v>
      </c>
      <c r="O68" s="7"/>
      <c r="P68" s="7"/>
      <c r="Q68" s="7"/>
    </row>
    <row r="69" spans="1:17" ht="33.75" customHeight="1" x14ac:dyDescent="0.25">
      <c r="A69" s="2"/>
      <c r="B69" s="2"/>
      <c r="C69" s="2"/>
      <c r="D69" s="2"/>
      <c r="E69" s="2"/>
      <c r="F69" s="2"/>
      <c r="G69" s="2"/>
      <c r="H69" s="2"/>
      <c r="I69" s="2"/>
      <c r="J69" s="2"/>
      <c r="K69" s="2"/>
      <c r="L69" s="4"/>
      <c r="M69" s="32">
        <f>(M67+M68)/24</f>
        <v>0.21979166666666669</v>
      </c>
      <c r="N69" s="32">
        <f>(N67+N68)/24</f>
        <v>0.21475</v>
      </c>
      <c r="O69" s="23"/>
      <c r="P69" s="32">
        <f>M69+N69</f>
        <v>0.43454166666666671</v>
      </c>
      <c r="Q69" s="7"/>
    </row>
    <row r="70" spans="1:17" ht="15.75" customHeight="1" x14ac:dyDescent="0.25">
      <c r="A70" s="2"/>
      <c r="B70" s="2"/>
      <c r="C70" s="2"/>
      <c r="D70" s="2"/>
      <c r="E70" s="2"/>
      <c r="F70" s="2"/>
      <c r="G70" s="2"/>
      <c r="H70" s="2"/>
      <c r="I70" s="2"/>
      <c r="J70" s="2"/>
      <c r="K70" s="2"/>
      <c r="L70" s="7"/>
      <c r="M70" s="29">
        <f>M69*1000</f>
        <v>219.79166666666669</v>
      </c>
      <c r="N70" s="29">
        <f>N69*1000</f>
        <v>214.75</v>
      </c>
      <c r="O70" s="23"/>
      <c r="P70" s="29">
        <f>M70+N70</f>
        <v>434.54166666666669</v>
      </c>
      <c r="Q70" s="7"/>
    </row>
    <row r="71" spans="1:17" ht="15.75" customHeight="1" x14ac:dyDescent="0.25">
      <c r="A71" s="2"/>
      <c r="B71" s="2"/>
      <c r="C71" s="2"/>
      <c r="D71" s="2"/>
      <c r="E71" s="2"/>
      <c r="F71" s="2" t="s">
        <v>124</v>
      </c>
      <c r="G71" s="2"/>
      <c r="H71" s="2"/>
      <c r="I71" s="2"/>
      <c r="J71" s="2"/>
      <c r="K71" s="2"/>
      <c r="L71" s="2"/>
      <c r="M71" s="34"/>
      <c r="N71" s="34"/>
      <c r="O71" s="2"/>
      <c r="P71" s="2"/>
      <c r="Q71" s="2"/>
    </row>
    <row r="72" spans="1:17" ht="15.75" customHeight="1" x14ac:dyDescent="0.25">
      <c r="A72" s="133"/>
      <c r="B72" s="134"/>
      <c r="C72" s="134"/>
      <c r="D72" s="134"/>
      <c r="E72" s="82"/>
      <c r="F72" s="2"/>
      <c r="G72" s="2"/>
      <c r="H72" s="2"/>
      <c r="I72" s="2"/>
      <c r="J72" s="82"/>
      <c r="K72" s="2"/>
      <c r="L72" s="2"/>
      <c r="M72" s="2"/>
      <c r="N72" s="2"/>
      <c r="O72" s="2"/>
      <c r="P72" s="2"/>
      <c r="Q72" s="2"/>
    </row>
    <row r="73" spans="1:17" ht="15.75" customHeight="1" x14ac:dyDescent="0.25">
      <c r="A73" s="2"/>
      <c r="B73" s="2"/>
      <c r="C73" s="2"/>
      <c r="D73" s="2"/>
      <c r="E73" s="2"/>
      <c r="F73" s="2"/>
      <c r="G73" s="2"/>
      <c r="H73" s="2"/>
      <c r="I73" s="2"/>
      <c r="J73" s="2"/>
      <c r="K73" s="2"/>
      <c r="L73" s="2"/>
      <c r="M73" s="2"/>
      <c r="N73" s="2"/>
      <c r="O73" s="2"/>
      <c r="P73" s="2"/>
      <c r="Q73" s="2"/>
    </row>
    <row r="74" spans="1:17" ht="15.75" customHeight="1" x14ac:dyDescent="0.25">
      <c r="A74" s="2"/>
      <c r="B74" s="2"/>
      <c r="C74" s="2"/>
      <c r="D74" s="2"/>
      <c r="E74" s="33"/>
      <c r="F74" s="2"/>
      <c r="G74" s="2"/>
      <c r="H74" s="2"/>
      <c r="I74" s="2"/>
      <c r="J74" s="2"/>
      <c r="K74" s="16"/>
      <c r="L74" s="16"/>
      <c r="M74" s="2"/>
      <c r="N74" s="2"/>
      <c r="O74" s="2"/>
      <c r="P74" s="2"/>
      <c r="Q74" s="2"/>
    </row>
    <row r="75" spans="1:17" ht="15.75" customHeight="1" x14ac:dyDescent="0.25">
      <c r="A75" s="2"/>
      <c r="B75" s="2"/>
      <c r="C75" s="2"/>
      <c r="D75" s="2"/>
      <c r="E75" s="2"/>
      <c r="F75" s="2"/>
      <c r="G75" s="2"/>
      <c r="H75" s="2"/>
      <c r="I75" s="2"/>
      <c r="J75" s="2"/>
      <c r="K75" s="16"/>
      <c r="L75" s="16"/>
      <c r="M75" s="2"/>
      <c r="N75" s="2"/>
      <c r="O75" s="2"/>
      <c r="P75" s="2"/>
      <c r="Q75" s="2"/>
    </row>
    <row r="76" spans="1:17" ht="15.75" customHeight="1" x14ac:dyDescent="0.25">
      <c r="A76" s="2"/>
      <c r="B76" s="2"/>
      <c r="C76" s="2"/>
      <c r="D76" s="2"/>
      <c r="E76" s="2"/>
      <c r="F76" s="2"/>
      <c r="G76" s="2"/>
      <c r="H76" s="2"/>
      <c r="I76" s="2"/>
      <c r="J76" s="2"/>
      <c r="K76" s="16"/>
      <c r="L76" s="16"/>
      <c r="M76" s="2"/>
      <c r="N76" s="2"/>
      <c r="O76" s="2"/>
      <c r="P76" s="2"/>
      <c r="Q76" s="2"/>
    </row>
    <row r="77" spans="1:17" ht="15.75" customHeight="1" x14ac:dyDescent="0.25">
      <c r="A77" s="2"/>
      <c r="B77" s="2"/>
      <c r="C77" s="2"/>
      <c r="D77" s="2"/>
      <c r="E77" s="2"/>
      <c r="F77" s="2"/>
      <c r="G77" s="2"/>
      <c r="H77" s="2"/>
      <c r="I77" s="2"/>
      <c r="J77" s="2"/>
      <c r="K77" s="2"/>
      <c r="L77" s="2"/>
      <c r="M77" s="2"/>
      <c r="N77" s="2"/>
      <c r="O77" s="2"/>
      <c r="P77" s="2"/>
      <c r="Q77" s="2"/>
    </row>
    <row r="78" spans="1:17" ht="15.75" customHeight="1" x14ac:dyDescent="0.25">
      <c r="A78" s="2"/>
      <c r="B78" s="2"/>
      <c r="C78" s="2"/>
      <c r="D78" s="2"/>
      <c r="E78" s="2"/>
      <c r="F78" s="2"/>
      <c r="G78" s="2"/>
      <c r="H78" s="2"/>
      <c r="I78" s="2"/>
      <c r="J78" s="2"/>
      <c r="K78" s="2"/>
      <c r="L78" s="2"/>
      <c r="M78" s="2"/>
      <c r="N78" s="2"/>
      <c r="O78" s="2"/>
      <c r="P78" s="2"/>
      <c r="Q78" s="2"/>
    </row>
    <row r="79" spans="1:17" ht="15.75" customHeight="1" x14ac:dyDescent="0.25">
      <c r="A79" s="2"/>
      <c r="B79" s="2"/>
      <c r="C79" s="2"/>
      <c r="D79" s="2"/>
      <c r="E79" s="2"/>
      <c r="F79" s="2"/>
      <c r="G79" s="2"/>
      <c r="H79" s="2"/>
      <c r="I79" s="2"/>
      <c r="J79" s="2"/>
      <c r="K79" s="2"/>
      <c r="L79" s="2"/>
      <c r="M79" s="2"/>
      <c r="N79" s="2"/>
      <c r="O79" s="2"/>
      <c r="P79" s="2"/>
      <c r="Q79" s="2"/>
    </row>
    <row r="80" spans="1:17" ht="15.75" customHeight="1" x14ac:dyDescent="0.25">
      <c r="A80" s="2"/>
      <c r="B80" s="2"/>
      <c r="C80" s="2"/>
      <c r="D80" s="2"/>
      <c r="E80" s="2"/>
      <c r="F80" s="2"/>
      <c r="G80" s="2"/>
      <c r="H80" s="2"/>
      <c r="I80" s="2"/>
      <c r="J80" s="2"/>
      <c r="K80" s="23" t="s">
        <v>126</v>
      </c>
      <c r="L80" s="23" t="s">
        <v>127</v>
      </c>
      <c r="M80" s="23" t="s">
        <v>128</v>
      </c>
      <c r="N80" s="23" t="s">
        <v>129</v>
      </c>
      <c r="O80" s="2"/>
      <c r="P80" s="2"/>
      <c r="Q80" s="2"/>
    </row>
    <row r="81" spans="1:17" ht="15.75" customHeight="1" x14ac:dyDescent="0.25">
      <c r="A81" s="2"/>
      <c r="B81" s="2"/>
      <c r="C81" s="2"/>
      <c r="D81" s="2"/>
      <c r="E81" s="2"/>
      <c r="F81" s="2"/>
      <c r="G81" s="2"/>
      <c r="H81" s="2"/>
      <c r="I81" s="2"/>
      <c r="J81" s="2"/>
      <c r="K81" s="29">
        <v>0</v>
      </c>
      <c r="L81" s="29">
        <v>0</v>
      </c>
      <c r="M81" s="32">
        <f>K81+L81</f>
        <v>0</v>
      </c>
      <c r="N81" s="32">
        <f>M81-M63</f>
        <v>0</v>
      </c>
      <c r="O81" s="2"/>
      <c r="P81" s="2"/>
      <c r="Q81" s="2"/>
    </row>
    <row r="82" spans="1:17" ht="15.75" customHeight="1" x14ac:dyDescent="0.25">
      <c r="A82" s="2"/>
      <c r="B82" s="2"/>
      <c r="C82" s="2"/>
      <c r="D82" s="2"/>
      <c r="E82" s="2"/>
      <c r="F82" s="2"/>
      <c r="G82" s="2"/>
      <c r="H82" s="2"/>
      <c r="I82" s="2"/>
      <c r="J82" s="2"/>
      <c r="K82" s="35">
        <v>0</v>
      </c>
      <c r="L82" s="35">
        <f>L81-N81</f>
        <v>0</v>
      </c>
      <c r="M82" s="32">
        <f>K82+L82</f>
        <v>0</v>
      </c>
      <c r="N82" s="32">
        <f>N81/2</f>
        <v>0</v>
      </c>
      <c r="O82" s="2"/>
      <c r="P82" s="2"/>
      <c r="Q82" s="2"/>
    </row>
    <row r="83" spans="1:17" ht="15.75" customHeight="1" x14ac:dyDescent="0.25">
      <c r="A83" s="2"/>
      <c r="B83" s="2"/>
      <c r="C83" s="2"/>
      <c r="D83" s="2"/>
      <c r="E83" s="2"/>
      <c r="F83" s="2"/>
      <c r="G83" s="2"/>
      <c r="H83" s="2"/>
      <c r="I83" s="2"/>
      <c r="J83" s="2"/>
      <c r="K83" s="2"/>
      <c r="L83" s="2"/>
      <c r="M83" s="2"/>
      <c r="N83" s="2"/>
      <c r="O83" s="2"/>
      <c r="P83" s="2"/>
      <c r="Q83" s="2"/>
    </row>
    <row r="84" spans="1:17" ht="15.75" customHeight="1" x14ac:dyDescent="0.25">
      <c r="A84" s="2"/>
      <c r="B84" s="2"/>
      <c r="C84" s="2"/>
      <c r="D84" s="2"/>
      <c r="E84" s="2"/>
      <c r="F84" s="2"/>
      <c r="G84" s="2"/>
      <c r="H84" s="2"/>
      <c r="I84" s="2"/>
      <c r="J84" s="2"/>
      <c r="K84" s="2"/>
      <c r="L84" s="2"/>
      <c r="M84" s="2"/>
      <c r="N84" s="2"/>
      <c r="O84" s="2"/>
      <c r="P84" s="2"/>
      <c r="Q84" s="2"/>
    </row>
    <row r="85" spans="1:17" ht="15.75" customHeight="1" x14ac:dyDescent="0.25">
      <c r="A85" s="2"/>
      <c r="B85" s="2"/>
      <c r="C85" s="2"/>
      <c r="D85" s="2"/>
      <c r="E85" s="2"/>
      <c r="F85" s="2"/>
      <c r="G85" s="2"/>
      <c r="H85" s="2"/>
      <c r="I85" s="2"/>
      <c r="J85" s="2"/>
      <c r="K85" s="2"/>
      <c r="L85" s="2"/>
      <c r="M85" s="2"/>
      <c r="N85" s="2"/>
      <c r="O85" s="2"/>
      <c r="P85" s="2"/>
      <c r="Q85" s="2"/>
    </row>
    <row r="86" spans="1:17" ht="15.75" customHeight="1" x14ac:dyDescent="0.25">
      <c r="A86" s="2"/>
      <c r="B86" s="2"/>
      <c r="C86" s="2"/>
      <c r="D86" s="2"/>
      <c r="E86" s="2"/>
      <c r="F86" s="2"/>
      <c r="G86" s="2"/>
      <c r="H86" s="2"/>
      <c r="I86" s="2"/>
      <c r="J86" s="2"/>
      <c r="K86" s="2"/>
      <c r="L86" s="2"/>
      <c r="M86" s="2"/>
      <c r="N86" s="2"/>
      <c r="O86" s="2"/>
      <c r="P86" s="2"/>
      <c r="Q86" s="2"/>
    </row>
    <row r="87" spans="1:17" ht="15.75" customHeight="1" x14ac:dyDescent="0.25">
      <c r="A87" s="2"/>
      <c r="B87" s="2"/>
      <c r="C87" s="2"/>
      <c r="D87" s="2"/>
      <c r="E87" s="2"/>
      <c r="F87" s="2"/>
      <c r="G87" s="2"/>
      <c r="H87" s="2"/>
      <c r="I87" s="2"/>
      <c r="J87" s="2"/>
      <c r="K87" s="2"/>
      <c r="L87" s="2"/>
      <c r="M87" s="2"/>
      <c r="N87" s="2"/>
      <c r="O87" s="2"/>
      <c r="P87" s="2"/>
      <c r="Q87" s="2"/>
    </row>
    <row r="88" spans="1:17" ht="15.75" customHeight="1" x14ac:dyDescent="0.25">
      <c r="A88" s="2"/>
      <c r="B88" s="2"/>
      <c r="C88" s="2"/>
      <c r="D88" s="2"/>
      <c r="E88" s="2"/>
      <c r="F88" s="2"/>
      <c r="G88" s="2"/>
      <c r="H88" s="2"/>
      <c r="I88" s="2"/>
      <c r="J88" s="2"/>
      <c r="K88" s="2"/>
      <c r="L88" s="2"/>
      <c r="M88" s="2"/>
      <c r="N88" s="2"/>
      <c r="O88" s="2"/>
      <c r="P88" s="2"/>
      <c r="Q88" s="2"/>
    </row>
    <row r="89" spans="1:17" ht="15.75" customHeight="1" x14ac:dyDescent="0.25">
      <c r="A89" s="2"/>
      <c r="B89" s="2"/>
      <c r="C89" s="2"/>
      <c r="D89" s="2"/>
      <c r="E89" s="2"/>
      <c r="F89" s="2"/>
      <c r="G89" s="2"/>
      <c r="H89" s="2"/>
      <c r="I89" s="2"/>
      <c r="J89" s="2"/>
      <c r="K89" s="2"/>
      <c r="L89" s="2"/>
      <c r="M89" s="2"/>
      <c r="N89" s="2"/>
      <c r="O89" s="2"/>
      <c r="P89" s="2"/>
      <c r="Q89" s="2"/>
    </row>
    <row r="90" spans="1:17" ht="15.75" customHeight="1" x14ac:dyDescent="0.25">
      <c r="A90" s="2"/>
      <c r="B90" s="2"/>
      <c r="C90" s="2"/>
      <c r="D90" s="2"/>
      <c r="E90" s="2"/>
      <c r="F90" s="2"/>
      <c r="G90" s="2"/>
      <c r="H90" s="2"/>
      <c r="I90" s="2"/>
      <c r="J90" s="2"/>
      <c r="K90" s="2"/>
      <c r="L90" s="2"/>
      <c r="M90" s="2"/>
      <c r="N90" s="2"/>
      <c r="O90" s="2"/>
      <c r="P90" s="2"/>
      <c r="Q90" s="2"/>
    </row>
    <row r="91" spans="1:17" ht="15.75" customHeight="1" x14ac:dyDescent="0.25">
      <c r="A91" s="2"/>
      <c r="B91" s="2"/>
      <c r="C91" s="2"/>
      <c r="D91" s="2"/>
      <c r="E91" s="2"/>
      <c r="F91" s="2"/>
      <c r="G91" s="2"/>
      <c r="H91" s="2"/>
      <c r="I91" s="2"/>
      <c r="J91" s="2"/>
      <c r="K91" s="2"/>
      <c r="L91" s="2"/>
      <c r="M91" s="2"/>
      <c r="N91" s="2"/>
      <c r="O91" s="2"/>
      <c r="P91" s="2"/>
      <c r="Q91" s="2"/>
    </row>
    <row r="92" spans="1:17" ht="15.75" customHeight="1" x14ac:dyDescent="0.25">
      <c r="A92" s="2"/>
      <c r="B92" s="2"/>
      <c r="C92" s="2"/>
      <c r="D92" s="2"/>
      <c r="E92" s="2"/>
      <c r="F92" s="2"/>
      <c r="G92" s="2"/>
      <c r="H92" s="2"/>
      <c r="I92" s="2"/>
      <c r="J92" s="2"/>
      <c r="K92" s="2"/>
      <c r="L92" s="2"/>
      <c r="M92" s="2"/>
      <c r="N92" s="2"/>
      <c r="O92" s="2"/>
      <c r="P92" s="2"/>
      <c r="Q92" s="2"/>
    </row>
    <row r="93" spans="1:17" ht="15.75" customHeight="1" x14ac:dyDescent="0.25">
      <c r="A93" s="2"/>
      <c r="B93" s="2"/>
      <c r="C93" s="2"/>
      <c r="D93" s="2"/>
      <c r="E93" s="2"/>
      <c r="F93" s="2"/>
      <c r="G93" s="2"/>
      <c r="H93" s="2"/>
      <c r="I93" s="2"/>
      <c r="J93" s="2"/>
      <c r="K93" s="2"/>
      <c r="L93" s="2"/>
      <c r="M93" s="2"/>
      <c r="N93" s="2"/>
      <c r="O93" s="2"/>
      <c r="P93" s="2"/>
      <c r="Q93" s="2"/>
    </row>
    <row r="94" spans="1:17" ht="15.75" customHeight="1" x14ac:dyDescent="0.25">
      <c r="A94" s="2"/>
      <c r="B94" s="2"/>
      <c r="C94" s="2"/>
      <c r="D94" s="2"/>
      <c r="E94" s="2"/>
      <c r="F94" s="2"/>
      <c r="G94" s="2"/>
      <c r="H94" s="2"/>
      <c r="I94" s="2"/>
      <c r="J94" s="2"/>
      <c r="K94" s="2"/>
      <c r="L94" s="2"/>
      <c r="M94" s="2"/>
      <c r="N94" s="2"/>
      <c r="O94" s="2"/>
      <c r="P94" s="2"/>
      <c r="Q94" s="2"/>
    </row>
    <row r="95" spans="1:17" ht="15.75" customHeight="1" x14ac:dyDescent="0.25">
      <c r="A95" s="2"/>
      <c r="B95" s="2"/>
      <c r="C95" s="2"/>
      <c r="D95" s="2"/>
      <c r="E95" s="2"/>
      <c r="F95" s="2"/>
      <c r="G95" s="2"/>
      <c r="H95" s="2"/>
      <c r="I95" s="2"/>
      <c r="J95" s="2"/>
      <c r="K95" s="2"/>
      <c r="L95" s="2"/>
      <c r="M95" s="2"/>
      <c r="N95" s="2"/>
      <c r="O95" s="2"/>
      <c r="P95" s="2"/>
      <c r="Q95" s="2"/>
    </row>
    <row r="96" spans="1:17" ht="15.75" customHeight="1" x14ac:dyDescent="0.25">
      <c r="A96" s="2"/>
      <c r="B96" s="2"/>
      <c r="C96" s="2"/>
      <c r="D96" s="2"/>
      <c r="E96" s="2"/>
      <c r="F96" s="2"/>
      <c r="G96" s="2"/>
      <c r="H96" s="2"/>
      <c r="I96" s="2"/>
      <c r="J96" s="2"/>
      <c r="K96" s="2"/>
      <c r="L96" s="2"/>
      <c r="M96" s="2"/>
      <c r="N96" s="2"/>
      <c r="O96" s="2"/>
      <c r="P96" s="2"/>
      <c r="Q96" s="2"/>
    </row>
    <row r="97" spans="1:17" ht="15.75" customHeight="1" x14ac:dyDescent="0.25">
      <c r="A97" s="2"/>
      <c r="B97" s="2"/>
      <c r="C97" s="2"/>
      <c r="D97" s="2"/>
      <c r="E97" s="2"/>
      <c r="F97" s="2"/>
      <c r="G97" s="2"/>
      <c r="H97" s="2"/>
      <c r="I97" s="2"/>
      <c r="J97" s="2"/>
      <c r="K97" s="2"/>
      <c r="L97" s="2"/>
      <c r="M97" s="2"/>
      <c r="N97" s="2"/>
      <c r="O97" s="2"/>
      <c r="P97" s="2"/>
      <c r="Q97" s="2"/>
    </row>
    <row r="98" spans="1:17" ht="15.75" customHeight="1" x14ac:dyDescent="0.25">
      <c r="A98" s="2"/>
      <c r="B98" s="2"/>
      <c r="C98" s="2"/>
      <c r="D98" s="2"/>
      <c r="E98" s="2"/>
      <c r="F98" s="2"/>
      <c r="G98" s="2"/>
      <c r="H98" s="2"/>
      <c r="I98" s="2"/>
      <c r="J98" s="2"/>
      <c r="K98" s="2"/>
      <c r="L98" s="2"/>
      <c r="M98" s="2"/>
      <c r="N98" s="2"/>
      <c r="O98" s="2"/>
      <c r="P98" s="2"/>
      <c r="Q98" s="2"/>
    </row>
    <row r="99" spans="1:17" ht="15.75" customHeight="1" x14ac:dyDescent="0.25">
      <c r="A99" s="2"/>
      <c r="B99" s="2"/>
      <c r="C99" s="2"/>
      <c r="D99" s="2"/>
      <c r="E99" s="2"/>
      <c r="F99" s="2"/>
      <c r="G99" s="2"/>
      <c r="H99" s="2"/>
      <c r="I99" s="2"/>
      <c r="J99" s="2"/>
      <c r="K99" s="2"/>
      <c r="L99" s="2"/>
      <c r="M99" s="2"/>
      <c r="N99" s="2"/>
      <c r="O99" s="2"/>
      <c r="P99" s="2"/>
      <c r="Q99" s="2"/>
    </row>
    <row r="100" spans="1:17" ht="15.75" customHeight="1" x14ac:dyDescent="0.25">
      <c r="A100" s="2"/>
      <c r="B100" s="2"/>
      <c r="C100" s="2"/>
      <c r="D100" s="2"/>
      <c r="E100" s="2"/>
      <c r="F100" s="2"/>
      <c r="G100" s="2"/>
      <c r="H100" s="2"/>
      <c r="I100" s="2"/>
      <c r="J100" s="2"/>
      <c r="K100" s="2"/>
      <c r="L100" s="2"/>
      <c r="M100" s="2"/>
      <c r="N100" s="2"/>
      <c r="O100" s="2"/>
      <c r="P100" s="2"/>
      <c r="Q100" s="2"/>
    </row>
    <row r="101" spans="1:17" ht="15.75" customHeight="1" x14ac:dyDescent="0.25">
      <c r="A101" s="2"/>
      <c r="B101" s="2"/>
      <c r="C101" s="2"/>
      <c r="D101" s="2"/>
      <c r="E101" s="2"/>
      <c r="F101" s="2"/>
      <c r="G101" s="2"/>
      <c r="H101" s="2"/>
      <c r="I101" s="2"/>
      <c r="J101" s="2"/>
      <c r="K101" s="2"/>
      <c r="L101" s="2"/>
      <c r="M101" s="2"/>
      <c r="N101" s="2"/>
      <c r="O101" s="2"/>
      <c r="P101" s="2"/>
      <c r="Q101" s="2"/>
    </row>
  </sheetData>
  <mergeCells count="37">
    <mergeCell ref="L11:L12"/>
    <mergeCell ref="M11:N11"/>
    <mergeCell ref="A1:J1"/>
    <mergeCell ref="A2:J2"/>
    <mergeCell ref="A3:J3"/>
    <mergeCell ref="A4:J4"/>
    <mergeCell ref="A5:B5"/>
    <mergeCell ref="C5:J5"/>
    <mergeCell ref="A6:B6"/>
    <mergeCell ref="C6:J6"/>
    <mergeCell ref="A7:B7"/>
    <mergeCell ref="C7:J7"/>
    <mergeCell ref="A8:B8"/>
    <mergeCell ref="C8:J8"/>
    <mergeCell ref="A9:B9"/>
    <mergeCell ref="C9:J9"/>
    <mergeCell ref="A10:B10"/>
    <mergeCell ref="C10:J10"/>
    <mergeCell ref="A11:A12"/>
    <mergeCell ref="B11:B12"/>
    <mergeCell ref="C11:C12"/>
    <mergeCell ref="D11:D12"/>
    <mergeCell ref="E11:E12"/>
    <mergeCell ref="F11:F12"/>
    <mergeCell ref="G11:G12"/>
    <mergeCell ref="H11:H12"/>
    <mergeCell ref="I11:I12"/>
    <mergeCell ref="J11:J12"/>
    <mergeCell ref="A61:D61"/>
    <mergeCell ref="E61:J61"/>
    <mergeCell ref="A72:D72"/>
    <mergeCell ref="A62:G62"/>
    <mergeCell ref="A63:D64"/>
    <mergeCell ref="E63:G63"/>
    <mergeCell ref="E64:G64"/>
    <mergeCell ref="A66:J66"/>
    <mergeCell ref="H67:J6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1"/>
  <sheetViews>
    <sheetView topLeftCell="D20" workbookViewId="0">
      <selection activeCell="M16" sqref="M16"/>
    </sheetView>
  </sheetViews>
  <sheetFormatPr defaultColWidth="14.42578125" defaultRowHeight="15" x14ac:dyDescent="0.25"/>
  <cols>
    <col min="1" max="1" width="10.5703125" style="47" customWidth="1"/>
    <col min="2" max="2" width="18.5703125" style="47" customWidth="1"/>
    <col min="3" max="4" width="12.7109375" style="47" customWidth="1"/>
    <col min="5" max="5" width="14.7109375" style="47" customWidth="1"/>
    <col min="6" max="6" width="12.42578125" style="47" customWidth="1"/>
    <col min="7" max="7" width="15.140625" style="47" customWidth="1"/>
    <col min="8" max="9" width="12.7109375" style="47" customWidth="1"/>
    <col min="10" max="10" width="15" style="47" customWidth="1"/>
    <col min="11" max="11" width="9.140625" style="47" customWidth="1"/>
    <col min="12" max="12" width="13" style="47" customWidth="1"/>
    <col min="13" max="13" width="12.7109375" style="47" customWidth="1"/>
    <col min="14" max="14" width="14.28515625" style="47" customWidth="1"/>
    <col min="15" max="15" width="7.85546875" style="47" customWidth="1"/>
    <col min="16" max="17" width="9.140625" style="47" customWidth="1"/>
    <col min="18" max="16384" width="14.42578125" style="47"/>
  </cols>
  <sheetData>
    <row r="1" spans="1:17" ht="24" x14ac:dyDescent="0.4">
      <c r="A1" s="108" t="s">
        <v>0</v>
      </c>
      <c r="B1" s="109"/>
      <c r="C1" s="109"/>
      <c r="D1" s="109"/>
      <c r="E1" s="109"/>
      <c r="F1" s="109"/>
      <c r="G1" s="109"/>
      <c r="H1" s="109"/>
      <c r="I1" s="109"/>
      <c r="J1" s="110"/>
      <c r="K1" s="1"/>
      <c r="L1" s="2"/>
      <c r="M1" s="2"/>
      <c r="N1" s="2"/>
      <c r="O1" s="3"/>
      <c r="P1" s="4" t="s">
        <v>1</v>
      </c>
      <c r="Q1" s="2"/>
    </row>
    <row r="2" spans="1:17" ht="18.75" x14ac:dyDescent="0.3">
      <c r="A2" s="111" t="s">
        <v>2</v>
      </c>
      <c r="B2" s="109"/>
      <c r="C2" s="109"/>
      <c r="D2" s="109"/>
      <c r="E2" s="109"/>
      <c r="F2" s="109"/>
      <c r="G2" s="109"/>
      <c r="H2" s="109"/>
      <c r="I2" s="109"/>
      <c r="J2" s="110"/>
      <c r="K2" s="2"/>
      <c r="L2" s="2"/>
      <c r="M2" s="2"/>
      <c r="N2" s="2"/>
      <c r="O2" s="5"/>
      <c r="P2" s="4" t="s">
        <v>3</v>
      </c>
      <c r="Q2" s="2"/>
    </row>
    <row r="3" spans="1:17" ht="18.75" customHeight="1" x14ac:dyDescent="0.25">
      <c r="A3" s="112" t="s">
        <v>138</v>
      </c>
      <c r="B3" s="113"/>
      <c r="C3" s="113"/>
      <c r="D3" s="113"/>
      <c r="E3" s="113"/>
      <c r="F3" s="113"/>
      <c r="G3" s="113"/>
      <c r="H3" s="113"/>
      <c r="I3" s="113"/>
      <c r="J3" s="114"/>
      <c r="K3" s="6"/>
      <c r="L3" s="6"/>
      <c r="N3" s="6"/>
      <c r="O3" s="6"/>
      <c r="P3" s="6"/>
      <c r="Q3" s="6"/>
    </row>
    <row r="4" spans="1:17" ht="24" x14ac:dyDescent="0.4">
      <c r="A4" s="108" t="s">
        <v>4</v>
      </c>
      <c r="B4" s="109"/>
      <c r="C4" s="109"/>
      <c r="D4" s="109"/>
      <c r="E4" s="109"/>
      <c r="F4" s="109"/>
      <c r="G4" s="109"/>
      <c r="H4" s="109"/>
      <c r="I4" s="109"/>
      <c r="J4" s="110"/>
      <c r="K4" s="2"/>
      <c r="L4" s="2"/>
      <c r="M4" s="6"/>
      <c r="N4" s="2"/>
      <c r="O4" s="2"/>
      <c r="P4" s="2"/>
      <c r="Q4" s="2"/>
    </row>
    <row r="5" spans="1:17" x14ac:dyDescent="0.25">
      <c r="A5" s="115" t="s">
        <v>5</v>
      </c>
      <c r="B5" s="110"/>
      <c r="C5" s="116" t="s">
        <v>6</v>
      </c>
      <c r="D5" s="109"/>
      <c r="E5" s="109"/>
      <c r="F5" s="109"/>
      <c r="G5" s="109"/>
      <c r="H5" s="109"/>
      <c r="I5" s="109"/>
      <c r="J5" s="110"/>
      <c r="K5" s="2"/>
      <c r="L5" s="2"/>
      <c r="M5" s="2"/>
      <c r="N5" s="2"/>
      <c r="O5" s="2"/>
      <c r="P5" s="2"/>
      <c r="Q5" s="2"/>
    </row>
    <row r="6" spans="1:17" ht="45" customHeight="1" x14ac:dyDescent="0.25">
      <c r="A6" s="117" t="s">
        <v>7</v>
      </c>
      <c r="B6" s="110"/>
      <c r="C6" s="118" t="s">
        <v>8</v>
      </c>
      <c r="D6" s="109"/>
      <c r="E6" s="109"/>
      <c r="F6" s="109"/>
      <c r="G6" s="109"/>
      <c r="H6" s="109"/>
      <c r="I6" s="109"/>
      <c r="J6" s="110"/>
      <c r="K6" s="2"/>
      <c r="L6" s="2"/>
      <c r="M6" s="2"/>
      <c r="N6" s="2"/>
      <c r="O6" s="2"/>
      <c r="P6" s="2"/>
      <c r="Q6" s="2"/>
    </row>
    <row r="7" spans="1:17" x14ac:dyDescent="0.25">
      <c r="A7" s="117" t="s">
        <v>9</v>
      </c>
      <c r="B7" s="110"/>
      <c r="C7" s="119" t="s">
        <v>10</v>
      </c>
      <c r="D7" s="109"/>
      <c r="E7" s="109"/>
      <c r="F7" s="109"/>
      <c r="G7" s="109"/>
      <c r="H7" s="109"/>
      <c r="I7" s="109"/>
      <c r="J7" s="110"/>
      <c r="K7" s="2"/>
      <c r="L7" s="2"/>
      <c r="M7" s="2"/>
      <c r="N7" s="2"/>
      <c r="O7" s="2"/>
      <c r="P7" s="2"/>
      <c r="Q7" s="2"/>
    </row>
    <row r="8" spans="1:17" x14ac:dyDescent="0.25">
      <c r="A8" s="117" t="s">
        <v>11</v>
      </c>
      <c r="B8" s="110"/>
      <c r="C8" s="119" t="s">
        <v>12</v>
      </c>
      <c r="D8" s="109"/>
      <c r="E8" s="109"/>
      <c r="F8" s="109"/>
      <c r="G8" s="109"/>
      <c r="H8" s="109"/>
      <c r="I8" s="109"/>
      <c r="J8" s="110"/>
      <c r="K8" s="2"/>
      <c r="L8" s="2"/>
      <c r="M8" s="2"/>
      <c r="N8" s="2"/>
      <c r="O8" s="2"/>
      <c r="P8" s="2"/>
      <c r="Q8" s="2"/>
    </row>
    <row r="9" spans="1:17" x14ac:dyDescent="0.25">
      <c r="A9" s="120" t="s">
        <v>13</v>
      </c>
      <c r="B9" s="110"/>
      <c r="C9" s="121" t="s">
        <v>139</v>
      </c>
      <c r="D9" s="122"/>
      <c r="E9" s="122"/>
      <c r="F9" s="122"/>
      <c r="G9" s="122"/>
      <c r="H9" s="122"/>
      <c r="I9" s="122"/>
      <c r="J9" s="123"/>
      <c r="K9" s="6"/>
      <c r="L9" s="6"/>
      <c r="M9" s="6"/>
      <c r="N9" s="6"/>
      <c r="O9" s="6"/>
      <c r="P9" s="6"/>
      <c r="Q9" s="6"/>
    </row>
    <row r="10" spans="1:17" x14ac:dyDescent="0.25">
      <c r="A10" s="117" t="s">
        <v>14</v>
      </c>
      <c r="B10" s="110"/>
      <c r="C10" s="121"/>
      <c r="D10" s="122"/>
      <c r="E10" s="122"/>
      <c r="F10" s="122"/>
      <c r="G10" s="122"/>
      <c r="H10" s="122"/>
      <c r="I10" s="122"/>
      <c r="J10" s="123"/>
      <c r="K10" s="2"/>
      <c r="L10" s="2"/>
      <c r="M10" s="2"/>
      <c r="N10" s="2"/>
      <c r="O10" s="2"/>
      <c r="P10" s="2"/>
      <c r="Q10" s="2"/>
    </row>
    <row r="11" spans="1:17" ht="33" customHeight="1" x14ac:dyDescent="0.25">
      <c r="A11" s="124" t="s">
        <v>15</v>
      </c>
      <c r="B11" s="124" t="s">
        <v>16</v>
      </c>
      <c r="C11" s="126" t="s">
        <v>17</v>
      </c>
      <c r="D11" s="126" t="s">
        <v>18</v>
      </c>
      <c r="E11" s="124" t="s">
        <v>19</v>
      </c>
      <c r="F11" s="124" t="s">
        <v>15</v>
      </c>
      <c r="G11" s="124" t="s">
        <v>16</v>
      </c>
      <c r="H11" s="126" t="s">
        <v>17</v>
      </c>
      <c r="I11" s="126" t="s">
        <v>18</v>
      </c>
      <c r="J11" s="124" t="s">
        <v>19</v>
      </c>
      <c r="K11" s="2"/>
      <c r="L11" s="175" t="s">
        <v>16</v>
      </c>
      <c r="M11" s="176" t="s">
        <v>293</v>
      </c>
      <c r="N11" s="176"/>
      <c r="O11" s="2"/>
      <c r="P11" s="2"/>
      <c r="Q11" s="2"/>
    </row>
    <row r="12" spans="1:17" ht="13.5" customHeight="1" x14ac:dyDescent="0.25">
      <c r="A12" s="125"/>
      <c r="B12" s="125"/>
      <c r="C12" s="125"/>
      <c r="D12" s="125"/>
      <c r="E12" s="125"/>
      <c r="F12" s="125"/>
      <c r="G12" s="125"/>
      <c r="H12" s="125"/>
      <c r="I12" s="125"/>
      <c r="J12" s="125"/>
      <c r="K12" s="2"/>
      <c r="L12" s="175"/>
      <c r="M12" s="7" t="s">
        <v>17</v>
      </c>
      <c r="N12" s="2" t="s">
        <v>18</v>
      </c>
      <c r="O12" s="2"/>
      <c r="P12" s="2"/>
      <c r="Q12" s="2"/>
    </row>
    <row r="13" spans="1:17" x14ac:dyDescent="0.25">
      <c r="A13" s="8">
        <v>1</v>
      </c>
      <c r="B13" s="9" t="s">
        <v>20</v>
      </c>
      <c r="C13" s="38">
        <v>0</v>
      </c>
      <c r="D13" s="10">
        <v>210</v>
      </c>
      <c r="E13" s="11">
        <f t="shared" ref="E13:E60" si="0">SUM(C13,D13)</f>
        <v>210</v>
      </c>
      <c r="F13" s="8">
        <v>49</v>
      </c>
      <c r="G13" s="12" t="s">
        <v>21</v>
      </c>
      <c r="H13" s="38">
        <v>0</v>
      </c>
      <c r="I13" s="10">
        <v>210</v>
      </c>
      <c r="J13" s="8">
        <f t="shared" ref="J13:J60" si="1">SUM(H13,I13)</f>
        <v>210</v>
      </c>
      <c r="K13" s="2"/>
      <c r="L13" s="2"/>
      <c r="M13" s="7"/>
      <c r="N13" s="7"/>
      <c r="O13" s="2"/>
      <c r="P13" s="2"/>
      <c r="Q13" s="2"/>
    </row>
    <row r="14" spans="1:17" x14ac:dyDescent="0.25">
      <c r="A14" s="8">
        <f t="shared" ref="A14:A36" si="2">A13+1</f>
        <v>2</v>
      </c>
      <c r="B14" s="9" t="s">
        <v>22</v>
      </c>
      <c r="C14" s="38">
        <v>0</v>
      </c>
      <c r="D14" s="10">
        <v>210</v>
      </c>
      <c r="E14" s="11">
        <f t="shared" si="0"/>
        <v>210</v>
      </c>
      <c r="F14" s="8">
        <f t="shared" ref="F14:F36" si="3">F13+1</f>
        <v>50</v>
      </c>
      <c r="G14" s="12" t="s">
        <v>23</v>
      </c>
      <c r="H14" s="38">
        <v>0</v>
      </c>
      <c r="I14" s="10">
        <v>210</v>
      </c>
      <c r="J14" s="8">
        <f t="shared" si="1"/>
        <v>210</v>
      </c>
      <c r="K14" s="2"/>
      <c r="L14" s="2" t="s">
        <v>20</v>
      </c>
      <c r="M14" s="7">
        <f>AVERAGE(C13:C16)</f>
        <v>0</v>
      </c>
      <c r="N14" s="7">
        <f>AVERAGE(D13:D16)</f>
        <v>210</v>
      </c>
      <c r="O14" s="2"/>
      <c r="P14" s="2"/>
      <c r="Q14" s="2"/>
    </row>
    <row r="15" spans="1:17" x14ac:dyDescent="0.25">
      <c r="A15" s="8">
        <f t="shared" si="2"/>
        <v>3</v>
      </c>
      <c r="B15" s="9" t="s">
        <v>24</v>
      </c>
      <c r="C15" s="38">
        <v>0</v>
      </c>
      <c r="D15" s="10">
        <v>210</v>
      </c>
      <c r="E15" s="11">
        <f t="shared" si="0"/>
        <v>210</v>
      </c>
      <c r="F15" s="8">
        <f t="shared" si="3"/>
        <v>51</v>
      </c>
      <c r="G15" s="12" t="s">
        <v>25</v>
      </c>
      <c r="H15" s="38">
        <v>0</v>
      </c>
      <c r="I15" s="10">
        <v>210</v>
      </c>
      <c r="J15" s="8">
        <f t="shared" si="1"/>
        <v>210</v>
      </c>
      <c r="K15" s="2"/>
      <c r="L15" s="2" t="s">
        <v>28</v>
      </c>
      <c r="M15" s="7">
        <f>AVERAGE(C17:C20)</f>
        <v>0</v>
      </c>
      <c r="N15" s="7">
        <f>AVERAGE(D17:D20)</f>
        <v>210</v>
      </c>
      <c r="O15" s="2"/>
      <c r="P15" s="2"/>
      <c r="Q15" s="2"/>
    </row>
    <row r="16" spans="1:17" x14ac:dyDescent="0.25">
      <c r="A16" s="8">
        <f t="shared" si="2"/>
        <v>4</v>
      </c>
      <c r="B16" s="9" t="s">
        <v>26</v>
      </c>
      <c r="C16" s="38">
        <v>0</v>
      </c>
      <c r="D16" s="10">
        <v>210</v>
      </c>
      <c r="E16" s="11">
        <f t="shared" si="0"/>
        <v>210</v>
      </c>
      <c r="F16" s="8">
        <f t="shared" si="3"/>
        <v>52</v>
      </c>
      <c r="G16" s="12" t="s">
        <v>27</v>
      </c>
      <c r="H16" s="38">
        <v>0</v>
      </c>
      <c r="I16" s="10">
        <v>210</v>
      </c>
      <c r="J16" s="8">
        <f t="shared" si="1"/>
        <v>210</v>
      </c>
      <c r="K16" s="2"/>
      <c r="L16" s="2" t="s">
        <v>36</v>
      </c>
      <c r="M16" s="7">
        <f>AVERAGE(C21:C24)</f>
        <v>0</v>
      </c>
      <c r="N16" s="7">
        <f>AVERAGE(D21:D24)</f>
        <v>210</v>
      </c>
      <c r="O16" s="2"/>
      <c r="P16" s="2"/>
      <c r="Q16" s="2"/>
    </row>
    <row r="17" spans="1:17" x14ac:dyDescent="0.25">
      <c r="A17" s="8">
        <f t="shared" si="2"/>
        <v>5</v>
      </c>
      <c r="B17" s="9" t="s">
        <v>28</v>
      </c>
      <c r="C17" s="38">
        <v>0</v>
      </c>
      <c r="D17" s="10">
        <v>210</v>
      </c>
      <c r="E17" s="11">
        <f t="shared" si="0"/>
        <v>210</v>
      </c>
      <c r="F17" s="8">
        <f t="shared" si="3"/>
        <v>53</v>
      </c>
      <c r="G17" s="12" t="s">
        <v>29</v>
      </c>
      <c r="H17" s="38">
        <v>0</v>
      </c>
      <c r="I17" s="10">
        <v>210</v>
      </c>
      <c r="J17" s="8">
        <f t="shared" si="1"/>
        <v>210</v>
      </c>
      <c r="K17" s="2"/>
      <c r="L17" s="2" t="s">
        <v>44</v>
      </c>
      <c r="M17" s="7">
        <f>AVERAGE(C25:C28)</f>
        <v>0</v>
      </c>
      <c r="N17" s="7">
        <f>AVERAGE(D25:D28)</f>
        <v>210</v>
      </c>
      <c r="O17" s="2"/>
      <c r="P17" s="2"/>
      <c r="Q17" s="2"/>
    </row>
    <row r="18" spans="1:17" x14ac:dyDescent="0.25">
      <c r="A18" s="8">
        <f t="shared" si="2"/>
        <v>6</v>
      </c>
      <c r="B18" s="9" t="s">
        <v>30</v>
      </c>
      <c r="C18" s="38">
        <v>0</v>
      </c>
      <c r="D18" s="10">
        <v>210</v>
      </c>
      <c r="E18" s="11">
        <f t="shared" si="0"/>
        <v>210</v>
      </c>
      <c r="F18" s="8">
        <f t="shared" si="3"/>
        <v>54</v>
      </c>
      <c r="G18" s="12" t="s">
        <v>31</v>
      </c>
      <c r="H18" s="38">
        <v>0</v>
      </c>
      <c r="I18" s="10">
        <v>210</v>
      </c>
      <c r="J18" s="8">
        <f t="shared" si="1"/>
        <v>210</v>
      </c>
      <c r="K18" s="2"/>
      <c r="L18" s="2" t="s">
        <v>52</v>
      </c>
      <c r="M18" s="7">
        <f>AVERAGE(C29:C32)</f>
        <v>0</v>
      </c>
      <c r="N18" s="7">
        <f>AVERAGE(D29:D32)</f>
        <v>210</v>
      </c>
      <c r="O18" s="2"/>
      <c r="P18" s="2"/>
      <c r="Q18" s="2"/>
    </row>
    <row r="19" spans="1:17" x14ac:dyDescent="0.25">
      <c r="A19" s="8">
        <f t="shared" si="2"/>
        <v>7</v>
      </c>
      <c r="B19" s="9" t="s">
        <v>32</v>
      </c>
      <c r="C19" s="38">
        <v>0</v>
      </c>
      <c r="D19" s="10">
        <v>210</v>
      </c>
      <c r="E19" s="11">
        <f t="shared" si="0"/>
        <v>210</v>
      </c>
      <c r="F19" s="8">
        <f t="shared" si="3"/>
        <v>55</v>
      </c>
      <c r="G19" s="12" t="s">
        <v>33</v>
      </c>
      <c r="H19" s="38">
        <v>0</v>
      </c>
      <c r="I19" s="10">
        <v>210</v>
      </c>
      <c r="J19" s="8">
        <f t="shared" si="1"/>
        <v>210</v>
      </c>
      <c r="K19" s="2"/>
      <c r="L19" s="2" t="s">
        <v>60</v>
      </c>
      <c r="M19" s="7">
        <f>AVERAGE(C33:C36)</f>
        <v>0</v>
      </c>
      <c r="N19" s="7">
        <f>AVERAGE(D33:D36)</f>
        <v>210</v>
      </c>
      <c r="O19" s="2"/>
      <c r="P19" s="2"/>
      <c r="Q19" s="2"/>
    </row>
    <row r="20" spans="1:17" x14ac:dyDescent="0.25">
      <c r="A20" s="8">
        <f t="shared" si="2"/>
        <v>8</v>
      </c>
      <c r="B20" s="9" t="s">
        <v>34</v>
      </c>
      <c r="C20" s="38">
        <v>0</v>
      </c>
      <c r="D20" s="10">
        <v>210</v>
      </c>
      <c r="E20" s="11">
        <f t="shared" si="0"/>
        <v>210</v>
      </c>
      <c r="F20" s="8">
        <f t="shared" si="3"/>
        <v>56</v>
      </c>
      <c r="G20" s="12" t="s">
        <v>35</v>
      </c>
      <c r="H20" s="38">
        <v>0</v>
      </c>
      <c r="I20" s="10">
        <v>210</v>
      </c>
      <c r="J20" s="8">
        <f t="shared" si="1"/>
        <v>210</v>
      </c>
      <c r="K20" s="2"/>
      <c r="L20" s="2" t="s">
        <v>68</v>
      </c>
      <c r="M20" s="7">
        <f>AVERAGE(C37:C40)</f>
        <v>0</v>
      </c>
      <c r="N20" s="7">
        <f>AVERAGE(D37:D40)</f>
        <v>210</v>
      </c>
      <c r="O20" s="2"/>
      <c r="P20" s="2"/>
      <c r="Q20" s="2"/>
    </row>
    <row r="21" spans="1:17" ht="15.75" customHeight="1" x14ac:dyDescent="0.25">
      <c r="A21" s="8">
        <f t="shared" si="2"/>
        <v>9</v>
      </c>
      <c r="B21" s="9" t="s">
        <v>36</v>
      </c>
      <c r="C21" s="38">
        <v>0</v>
      </c>
      <c r="D21" s="10">
        <v>210</v>
      </c>
      <c r="E21" s="11">
        <f t="shared" si="0"/>
        <v>210</v>
      </c>
      <c r="F21" s="8">
        <f t="shared" si="3"/>
        <v>57</v>
      </c>
      <c r="G21" s="12" t="s">
        <v>37</v>
      </c>
      <c r="H21" s="38">
        <v>0</v>
      </c>
      <c r="I21" s="10">
        <v>210</v>
      </c>
      <c r="J21" s="8">
        <f t="shared" si="1"/>
        <v>210</v>
      </c>
      <c r="K21" s="2"/>
      <c r="L21" s="2" t="s">
        <v>76</v>
      </c>
      <c r="M21" s="7">
        <f>AVERAGE(C41:C44)</f>
        <v>0</v>
      </c>
      <c r="N21" s="7">
        <f>AVERAGE(D41:D44)</f>
        <v>210</v>
      </c>
      <c r="O21" s="2"/>
      <c r="P21" s="2"/>
      <c r="Q21" s="2"/>
    </row>
    <row r="22" spans="1:17" ht="15.75" customHeight="1" x14ac:dyDescent="0.25">
      <c r="A22" s="8">
        <f t="shared" si="2"/>
        <v>10</v>
      </c>
      <c r="B22" s="9" t="s">
        <v>38</v>
      </c>
      <c r="C22" s="38">
        <v>0</v>
      </c>
      <c r="D22" s="10">
        <v>210</v>
      </c>
      <c r="E22" s="11">
        <f t="shared" si="0"/>
        <v>210</v>
      </c>
      <c r="F22" s="8">
        <f t="shared" si="3"/>
        <v>58</v>
      </c>
      <c r="G22" s="12" t="s">
        <v>39</v>
      </c>
      <c r="H22" s="38">
        <v>0</v>
      </c>
      <c r="I22" s="10">
        <v>210</v>
      </c>
      <c r="J22" s="8">
        <f t="shared" si="1"/>
        <v>210</v>
      </c>
      <c r="K22" s="2"/>
      <c r="L22" s="2" t="s">
        <v>84</v>
      </c>
      <c r="M22" s="7">
        <f>AVERAGE(C45:C48)</f>
        <v>0</v>
      </c>
      <c r="N22" s="7">
        <f>AVERAGE(D45:D48)</f>
        <v>210</v>
      </c>
      <c r="O22" s="2"/>
      <c r="P22" s="2"/>
      <c r="Q22" s="2"/>
    </row>
    <row r="23" spans="1:17" ht="15.75" customHeight="1" x14ac:dyDescent="0.25">
      <c r="A23" s="8">
        <f t="shared" si="2"/>
        <v>11</v>
      </c>
      <c r="B23" s="9" t="s">
        <v>40</v>
      </c>
      <c r="C23" s="38">
        <v>0</v>
      </c>
      <c r="D23" s="10">
        <v>210</v>
      </c>
      <c r="E23" s="11">
        <f t="shared" si="0"/>
        <v>210</v>
      </c>
      <c r="F23" s="8">
        <f t="shared" si="3"/>
        <v>59</v>
      </c>
      <c r="G23" s="12" t="s">
        <v>41</v>
      </c>
      <c r="H23" s="38">
        <v>0</v>
      </c>
      <c r="I23" s="10">
        <v>210</v>
      </c>
      <c r="J23" s="8">
        <f t="shared" si="1"/>
        <v>210</v>
      </c>
      <c r="K23" s="2"/>
      <c r="L23" s="2" t="s">
        <v>92</v>
      </c>
      <c r="M23" s="7">
        <f>AVERAGE(C49:C52)</f>
        <v>0</v>
      </c>
      <c r="N23" s="7">
        <f>AVERAGE(D49:D52)</f>
        <v>210</v>
      </c>
      <c r="O23" s="2"/>
      <c r="P23" s="2"/>
      <c r="Q23" s="2"/>
    </row>
    <row r="24" spans="1:17" ht="15.75" customHeight="1" x14ac:dyDescent="0.25">
      <c r="A24" s="8">
        <f t="shared" si="2"/>
        <v>12</v>
      </c>
      <c r="B24" s="9" t="s">
        <v>42</v>
      </c>
      <c r="C24" s="38">
        <v>0</v>
      </c>
      <c r="D24" s="10">
        <v>210</v>
      </c>
      <c r="E24" s="11">
        <f t="shared" si="0"/>
        <v>210</v>
      </c>
      <c r="F24" s="8">
        <f t="shared" si="3"/>
        <v>60</v>
      </c>
      <c r="G24" s="12" t="s">
        <v>43</v>
      </c>
      <c r="H24" s="38">
        <v>0</v>
      </c>
      <c r="I24" s="10">
        <v>210</v>
      </c>
      <c r="J24" s="8">
        <f t="shared" si="1"/>
        <v>210</v>
      </c>
      <c r="K24" s="2"/>
      <c r="L24" s="13" t="s">
        <v>100</v>
      </c>
      <c r="M24" s="7">
        <f>AVERAGE(C53:C56)</f>
        <v>0</v>
      </c>
      <c r="N24" s="7">
        <f>AVERAGE(D53:D56)</f>
        <v>210</v>
      </c>
      <c r="O24" s="2"/>
      <c r="P24" s="2"/>
      <c r="Q24" s="2"/>
    </row>
    <row r="25" spans="1:17" ht="15.75" customHeight="1" x14ac:dyDescent="0.25">
      <c r="A25" s="8">
        <f t="shared" si="2"/>
        <v>13</v>
      </c>
      <c r="B25" s="9" t="s">
        <v>44</v>
      </c>
      <c r="C25" s="38">
        <v>0</v>
      </c>
      <c r="D25" s="10">
        <v>210</v>
      </c>
      <c r="E25" s="11">
        <f t="shared" si="0"/>
        <v>210</v>
      </c>
      <c r="F25" s="8">
        <f t="shared" si="3"/>
        <v>61</v>
      </c>
      <c r="G25" s="12" t="s">
        <v>45</v>
      </c>
      <c r="H25" s="38">
        <v>0</v>
      </c>
      <c r="I25" s="10">
        <v>210</v>
      </c>
      <c r="J25" s="8">
        <f t="shared" si="1"/>
        <v>210</v>
      </c>
      <c r="K25" s="2"/>
      <c r="L25" s="16" t="s">
        <v>108</v>
      </c>
      <c r="M25" s="7">
        <f>AVERAGE(C57:C60)</f>
        <v>0</v>
      </c>
      <c r="N25" s="7">
        <f>AVERAGE(D57:D60)</f>
        <v>210</v>
      </c>
      <c r="O25" s="2"/>
      <c r="P25" s="2"/>
      <c r="Q25" s="2"/>
    </row>
    <row r="26" spans="1:17" ht="15.75" customHeight="1" x14ac:dyDescent="0.25">
      <c r="A26" s="8">
        <f t="shared" si="2"/>
        <v>14</v>
      </c>
      <c r="B26" s="9" t="s">
        <v>46</v>
      </c>
      <c r="C26" s="38">
        <v>0</v>
      </c>
      <c r="D26" s="10">
        <v>210</v>
      </c>
      <c r="E26" s="11">
        <f t="shared" si="0"/>
        <v>210</v>
      </c>
      <c r="F26" s="8">
        <f t="shared" si="3"/>
        <v>62</v>
      </c>
      <c r="G26" s="12" t="s">
        <v>47</v>
      </c>
      <c r="H26" s="38">
        <v>0</v>
      </c>
      <c r="I26" s="10">
        <v>210</v>
      </c>
      <c r="J26" s="8">
        <f t="shared" si="1"/>
        <v>210</v>
      </c>
      <c r="K26" s="2"/>
      <c r="L26" s="16" t="s">
        <v>21</v>
      </c>
      <c r="M26" s="7">
        <f>AVERAGE(H13:H16)</f>
        <v>0</v>
      </c>
      <c r="N26" s="7">
        <f>AVERAGE(I13:I16)</f>
        <v>210</v>
      </c>
      <c r="O26" s="2"/>
      <c r="P26" s="2"/>
      <c r="Q26" s="2"/>
    </row>
    <row r="27" spans="1:17" ht="15.75" customHeight="1" x14ac:dyDescent="0.25">
      <c r="A27" s="8">
        <f t="shared" si="2"/>
        <v>15</v>
      </c>
      <c r="B27" s="9" t="s">
        <v>48</v>
      </c>
      <c r="C27" s="38">
        <v>0</v>
      </c>
      <c r="D27" s="10">
        <v>210</v>
      </c>
      <c r="E27" s="11">
        <f t="shared" si="0"/>
        <v>210</v>
      </c>
      <c r="F27" s="8">
        <f t="shared" si="3"/>
        <v>63</v>
      </c>
      <c r="G27" s="12" t="s">
        <v>49</v>
      </c>
      <c r="H27" s="38">
        <v>0</v>
      </c>
      <c r="I27" s="10">
        <v>210</v>
      </c>
      <c r="J27" s="8">
        <f t="shared" si="1"/>
        <v>210</v>
      </c>
      <c r="K27" s="2"/>
      <c r="L27" s="24" t="s">
        <v>29</v>
      </c>
      <c r="M27" s="7">
        <f>AVERAGE(H17:H20)</f>
        <v>0</v>
      </c>
      <c r="N27" s="7">
        <f>AVERAGE(I17:I20)</f>
        <v>210</v>
      </c>
      <c r="O27" s="2"/>
      <c r="P27" s="2"/>
      <c r="Q27" s="2"/>
    </row>
    <row r="28" spans="1:17" ht="15.75" customHeight="1" x14ac:dyDescent="0.25">
      <c r="A28" s="8">
        <f t="shared" si="2"/>
        <v>16</v>
      </c>
      <c r="B28" s="9" t="s">
        <v>50</v>
      </c>
      <c r="C28" s="38">
        <v>0</v>
      </c>
      <c r="D28" s="10">
        <v>210</v>
      </c>
      <c r="E28" s="11">
        <f t="shared" si="0"/>
        <v>210</v>
      </c>
      <c r="F28" s="8">
        <f t="shared" si="3"/>
        <v>64</v>
      </c>
      <c r="G28" s="12" t="s">
        <v>51</v>
      </c>
      <c r="H28" s="38">
        <v>0</v>
      </c>
      <c r="I28" s="10">
        <v>210</v>
      </c>
      <c r="J28" s="8">
        <f t="shared" si="1"/>
        <v>210</v>
      </c>
      <c r="K28" s="2"/>
      <c r="L28" s="2" t="s">
        <v>37</v>
      </c>
      <c r="M28" s="7">
        <f>AVERAGE(H21:H24)</f>
        <v>0</v>
      </c>
      <c r="N28" s="7">
        <f>AVERAGE(I21:I24)</f>
        <v>210</v>
      </c>
      <c r="O28" s="2"/>
      <c r="P28" s="2"/>
      <c r="Q28" s="2"/>
    </row>
    <row r="29" spans="1:17" ht="15.75" customHeight="1" x14ac:dyDescent="0.25">
      <c r="A29" s="8">
        <f t="shared" si="2"/>
        <v>17</v>
      </c>
      <c r="B29" s="9" t="s">
        <v>52</v>
      </c>
      <c r="C29" s="38">
        <v>0</v>
      </c>
      <c r="D29" s="10">
        <v>210</v>
      </c>
      <c r="E29" s="11">
        <f t="shared" si="0"/>
        <v>210</v>
      </c>
      <c r="F29" s="8">
        <f t="shared" si="3"/>
        <v>65</v>
      </c>
      <c r="G29" s="12" t="s">
        <v>53</v>
      </c>
      <c r="H29" s="38">
        <v>0</v>
      </c>
      <c r="I29" s="10">
        <v>210</v>
      </c>
      <c r="J29" s="8">
        <f t="shared" si="1"/>
        <v>210</v>
      </c>
      <c r="K29" s="2"/>
      <c r="L29" s="2" t="s">
        <v>45</v>
      </c>
      <c r="M29" s="7">
        <f>AVERAGE(H25:H28)</f>
        <v>0</v>
      </c>
      <c r="N29" s="7">
        <f>AVERAGE(I25:I28)</f>
        <v>210</v>
      </c>
      <c r="O29" s="2"/>
      <c r="P29" s="2"/>
      <c r="Q29" s="2"/>
    </row>
    <row r="30" spans="1:17" ht="15.75" customHeight="1" x14ac:dyDescent="0.25">
      <c r="A30" s="8">
        <f t="shared" si="2"/>
        <v>18</v>
      </c>
      <c r="B30" s="9" t="s">
        <v>54</v>
      </c>
      <c r="C30" s="38">
        <v>0</v>
      </c>
      <c r="D30" s="10">
        <v>210</v>
      </c>
      <c r="E30" s="11">
        <f t="shared" si="0"/>
        <v>210</v>
      </c>
      <c r="F30" s="8">
        <f t="shared" si="3"/>
        <v>66</v>
      </c>
      <c r="G30" s="12" t="s">
        <v>55</v>
      </c>
      <c r="H30" s="38">
        <v>0</v>
      </c>
      <c r="I30" s="10">
        <v>210</v>
      </c>
      <c r="J30" s="8">
        <f t="shared" si="1"/>
        <v>210</v>
      </c>
      <c r="K30" s="2"/>
      <c r="L30" s="2" t="s">
        <v>53</v>
      </c>
      <c r="M30" s="7">
        <f>AVERAGE(H29:H32)</f>
        <v>0</v>
      </c>
      <c r="N30" s="7">
        <f>AVERAGE(I29:I32)</f>
        <v>210</v>
      </c>
      <c r="O30" s="2"/>
      <c r="P30" s="2"/>
      <c r="Q30" s="2"/>
    </row>
    <row r="31" spans="1:17" ht="15.75" customHeight="1" x14ac:dyDescent="0.25">
      <c r="A31" s="8">
        <f t="shared" si="2"/>
        <v>19</v>
      </c>
      <c r="B31" s="9" t="s">
        <v>56</v>
      </c>
      <c r="C31" s="38">
        <v>0</v>
      </c>
      <c r="D31" s="10">
        <v>210</v>
      </c>
      <c r="E31" s="11">
        <f t="shared" si="0"/>
        <v>210</v>
      </c>
      <c r="F31" s="8">
        <f t="shared" si="3"/>
        <v>67</v>
      </c>
      <c r="G31" s="12" t="s">
        <v>57</v>
      </c>
      <c r="H31" s="38">
        <v>0</v>
      </c>
      <c r="I31" s="10">
        <v>210</v>
      </c>
      <c r="J31" s="8">
        <f t="shared" si="1"/>
        <v>210</v>
      </c>
      <c r="K31" s="2"/>
      <c r="L31" s="2" t="s">
        <v>61</v>
      </c>
      <c r="M31" s="7">
        <f>AVERAGE(H33:H36)</f>
        <v>0</v>
      </c>
      <c r="N31" s="7">
        <f>AVERAGE(I33:I36)</f>
        <v>210</v>
      </c>
      <c r="O31" s="2"/>
      <c r="P31" s="2"/>
      <c r="Q31" s="2"/>
    </row>
    <row r="32" spans="1:17" ht="15.75" customHeight="1" x14ac:dyDescent="0.25">
      <c r="A32" s="8">
        <f t="shared" si="2"/>
        <v>20</v>
      </c>
      <c r="B32" s="9" t="s">
        <v>58</v>
      </c>
      <c r="C32" s="38">
        <v>0</v>
      </c>
      <c r="D32" s="10">
        <v>210</v>
      </c>
      <c r="E32" s="11">
        <f t="shared" si="0"/>
        <v>210</v>
      </c>
      <c r="F32" s="8">
        <f t="shared" si="3"/>
        <v>68</v>
      </c>
      <c r="G32" s="12" t="s">
        <v>59</v>
      </c>
      <c r="H32" s="38">
        <v>0</v>
      </c>
      <c r="I32" s="10">
        <v>210</v>
      </c>
      <c r="J32" s="8">
        <f t="shared" si="1"/>
        <v>210</v>
      </c>
      <c r="K32" s="2"/>
      <c r="L32" s="2" t="s">
        <v>69</v>
      </c>
      <c r="M32" s="7">
        <f>AVERAGE(H37:H40)</f>
        <v>0</v>
      </c>
      <c r="N32" s="7">
        <f>AVERAGE(I37:I40)</f>
        <v>210</v>
      </c>
      <c r="O32" s="2"/>
      <c r="P32" s="2"/>
      <c r="Q32" s="2"/>
    </row>
    <row r="33" spans="1:17" ht="15.75" customHeight="1" x14ac:dyDescent="0.25">
      <c r="A33" s="8">
        <f t="shared" si="2"/>
        <v>21</v>
      </c>
      <c r="B33" s="9" t="s">
        <v>60</v>
      </c>
      <c r="C33" s="38">
        <v>0</v>
      </c>
      <c r="D33" s="10">
        <v>210</v>
      </c>
      <c r="E33" s="11">
        <f t="shared" si="0"/>
        <v>210</v>
      </c>
      <c r="F33" s="8">
        <f t="shared" si="3"/>
        <v>69</v>
      </c>
      <c r="G33" s="12" t="s">
        <v>61</v>
      </c>
      <c r="H33" s="38">
        <v>0</v>
      </c>
      <c r="I33" s="10">
        <v>210</v>
      </c>
      <c r="J33" s="8">
        <f t="shared" si="1"/>
        <v>210</v>
      </c>
      <c r="K33" s="2"/>
      <c r="L33" s="2" t="s">
        <v>77</v>
      </c>
      <c r="M33" s="7">
        <f>AVERAGE(H41:H44)</f>
        <v>0</v>
      </c>
      <c r="N33" s="7">
        <f>AVERAGE(I41:I44)</f>
        <v>210</v>
      </c>
      <c r="O33" s="2"/>
      <c r="P33" s="2"/>
      <c r="Q33" s="2"/>
    </row>
    <row r="34" spans="1:17" ht="15.75" customHeight="1" x14ac:dyDescent="0.25">
      <c r="A34" s="8">
        <f t="shared" si="2"/>
        <v>22</v>
      </c>
      <c r="B34" s="9" t="s">
        <v>62</v>
      </c>
      <c r="C34" s="38">
        <v>0</v>
      </c>
      <c r="D34" s="10">
        <v>210</v>
      </c>
      <c r="E34" s="11">
        <f t="shared" si="0"/>
        <v>210</v>
      </c>
      <c r="F34" s="8">
        <f t="shared" si="3"/>
        <v>70</v>
      </c>
      <c r="G34" s="12" t="s">
        <v>63</v>
      </c>
      <c r="H34" s="38">
        <v>0</v>
      </c>
      <c r="I34" s="10">
        <v>210</v>
      </c>
      <c r="J34" s="8">
        <f t="shared" si="1"/>
        <v>210</v>
      </c>
      <c r="K34" s="2"/>
      <c r="L34" s="2" t="s">
        <v>85</v>
      </c>
      <c r="M34" s="7">
        <f>AVERAGE(H45:H48)</f>
        <v>0</v>
      </c>
      <c r="N34" s="7">
        <f>AVERAGE(I45:I48)</f>
        <v>210</v>
      </c>
      <c r="O34" s="2"/>
      <c r="P34" s="2"/>
      <c r="Q34" s="2"/>
    </row>
    <row r="35" spans="1:17" ht="15.75" customHeight="1" x14ac:dyDescent="0.25">
      <c r="A35" s="8">
        <f t="shared" si="2"/>
        <v>23</v>
      </c>
      <c r="B35" s="9" t="s">
        <v>64</v>
      </c>
      <c r="C35" s="38">
        <v>0</v>
      </c>
      <c r="D35" s="10">
        <v>210</v>
      </c>
      <c r="E35" s="11">
        <f t="shared" si="0"/>
        <v>210</v>
      </c>
      <c r="F35" s="8">
        <f t="shared" si="3"/>
        <v>71</v>
      </c>
      <c r="G35" s="12" t="s">
        <v>65</v>
      </c>
      <c r="H35" s="38">
        <v>0</v>
      </c>
      <c r="I35" s="10">
        <v>210</v>
      </c>
      <c r="J35" s="8">
        <f t="shared" si="1"/>
        <v>210</v>
      </c>
      <c r="K35" s="2"/>
      <c r="L35" s="2" t="s">
        <v>93</v>
      </c>
      <c r="M35" s="7">
        <f>AVERAGE(H49:H52)</f>
        <v>0</v>
      </c>
      <c r="N35" s="7">
        <f>AVERAGE(I49:I52)</f>
        <v>210</v>
      </c>
      <c r="O35" s="2"/>
      <c r="P35" s="2"/>
      <c r="Q35" s="2"/>
    </row>
    <row r="36" spans="1:17" ht="15.75" customHeight="1" x14ac:dyDescent="0.25">
      <c r="A36" s="8">
        <f t="shared" si="2"/>
        <v>24</v>
      </c>
      <c r="B36" s="9" t="s">
        <v>66</v>
      </c>
      <c r="C36" s="38">
        <v>0</v>
      </c>
      <c r="D36" s="10">
        <v>210</v>
      </c>
      <c r="E36" s="11">
        <f t="shared" si="0"/>
        <v>210</v>
      </c>
      <c r="F36" s="8">
        <f t="shared" si="3"/>
        <v>72</v>
      </c>
      <c r="G36" s="12" t="s">
        <v>67</v>
      </c>
      <c r="H36" s="38">
        <v>0</v>
      </c>
      <c r="I36" s="10">
        <v>210</v>
      </c>
      <c r="J36" s="8">
        <f t="shared" si="1"/>
        <v>210</v>
      </c>
      <c r="K36" s="2"/>
      <c r="L36" s="107" t="s">
        <v>101</v>
      </c>
      <c r="M36" s="7">
        <f>AVERAGE(H53:H56)</f>
        <v>0</v>
      </c>
      <c r="N36" s="7">
        <f>AVERAGE(I53:I56)</f>
        <v>210</v>
      </c>
      <c r="O36" s="2"/>
      <c r="P36" s="2"/>
      <c r="Q36" s="2"/>
    </row>
    <row r="37" spans="1:17" ht="15.75" customHeight="1" x14ac:dyDescent="0.25">
      <c r="A37" s="8">
        <v>25</v>
      </c>
      <c r="B37" s="9" t="s">
        <v>68</v>
      </c>
      <c r="C37" s="38">
        <v>0</v>
      </c>
      <c r="D37" s="10">
        <v>210</v>
      </c>
      <c r="E37" s="11">
        <f t="shared" si="0"/>
        <v>210</v>
      </c>
      <c r="F37" s="8">
        <v>73</v>
      </c>
      <c r="G37" s="12" t="s">
        <v>69</v>
      </c>
      <c r="H37" s="38">
        <v>0</v>
      </c>
      <c r="I37" s="10">
        <v>210</v>
      </c>
      <c r="J37" s="8">
        <f t="shared" si="1"/>
        <v>210</v>
      </c>
      <c r="K37" s="2"/>
      <c r="L37" s="107" t="s">
        <v>109</v>
      </c>
      <c r="M37" s="7">
        <f>AVERAGE(H57:H60)</f>
        <v>0</v>
      </c>
      <c r="N37" s="7">
        <f>AVERAGE(I57:I60)</f>
        <v>210</v>
      </c>
      <c r="O37" s="2"/>
      <c r="P37" s="2"/>
      <c r="Q37" s="2"/>
    </row>
    <row r="38" spans="1:17" ht="15.75" customHeight="1" x14ac:dyDescent="0.25">
      <c r="A38" s="8">
        <f t="shared" ref="A38:A60" si="4">A37+1</f>
        <v>26</v>
      </c>
      <c r="B38" s="9" t="s">
        <v>70</v>
      </c>
      <c r="C38" s="38">
        <v>0</v>
      </c>
      <c r="D38" s="10">
        <v>210</v>
      </c>
      <c r="E38" s="8">
        <f t="shared" si="0"/>
        <v>210</v>
      </c>
      <c r="F38" s="8">
        <f t="shared" ref="F38:F60" si="5">F37+1</f>
        <v>74</v>
      </c>
      <c r="G38" s="12" t="s">
        <v>71</v>
      </c>
      <c r="H38" s="38">
        <v>0</v>
      </c>
      <c r="I38" s="10">
        <v>210</v>
      </c>
      <c r="J38" s="8">
        <f t="shared" si="1"/>
        <v>210</v>
      </c>
      <c r="K38" s="2"/>
      <c r="L38" s="107" t="s">
        <v>294</v>
      </c>
      <c r="M38" s="107">
        <f>AVERAGE(M14:M37)</f>
        <v>0</v>
      </c>
      <c r="N38" s="107">
        <f>AVERAGE(N14:N37)</f>
        <v>210</v>
      </c>
      <c r="O38" s="2"/>
      <c r="P38" s="2"/>
      <c r="Q38" s="2"/>
    </row>
    <row r="39" spans="1:17" ht="15.75" customHeight="1" x14ac:dyDescent="0.25">
      <c r="A39" s="8">
        <f t="shared" si="4"/>
        <v>27</v>
      </c>
      <c r="B39" s="9" t="s">
        <v>72</v>
      </c>
      <c r="C39" s="38">
        <v>0</v>
      </c>
      <c r="D39" s="10">
        <v>210</v>
      </c>
      <c r="E39" s="8">
        <f t="shared" si="0"/>
        <v>210</v>
      </c>
      <c r="F39" s="8">
        <f t="shared" si="5"/>
        <v>75</v>
      </c>
      <c r="G39" s="12" t="s">
        <v>73</v>
      </c>
      <c r="H39" s="38">
        <v>0</v>
      </c>
      <c r="I39" s="10">
        <v>210</v>
      </c>
      <c r="J39" s="8">
        <f t="shared" si="1"/>
        <v>210</v>
      </c>
      <c r="K39" s="2"/>
      <c r="L39" s="2"/>
      <c r="M39" s="2"/>
      <c r="N39" s="2"/>
      <c r="O39" s="2"/>
      <c r="P39" s="2"/>
      <c r="Q39" s="2"/>
    </row>
    <row r="40" spans="1:17" ht="15.75" customHeight="1" x14ac:dyDescent="0.25">
      <c r="A40" s="8">
        <f t="shared" si="4"/>
        <v>28</v>
      </c>
      <c r="B40" s="9" t="s">
        <v>74</v>
      </c>
      <c r="C40" s="38">
        <v>0</v>
      </c>
      <c r="D40" s="10">
        <v>210</v>
      </c>
      <c r="E40" s="8">
        <f t="shared" si="0"/>
        <v>210</v>
      </c>
      <c r="F40" s="8">
        <f t="shared" si="5"/>
        <v>76</v>
      </c>
      <c r="G40" s="12" t="s">
        <v>75</v>
      </c>
      <c r="H40" s="38">
        <v>0</v>
      </c>
      <c r="I40" s="10">
        <v>210</v>
      </c>
      <c r="J40" s="8">
        <f t="shared" si="1"/>
        <v>210</v>
      </c>
      <c r="K40" s="2"/>
      <c r="L40" s="2"/>
      <c r="M40" s="2"/>
      <c r="N40" s="2"/>
      <c r="O40" s="2"/>
      <c r="P40" s="2"/>
      <c r="Q40" s="2"/>
    </row>
    <row r="41" spans="1:17" ht="15.75" customHeight="1" x14ac:dyDescent="0.25">
      <c r="A41" s="8">
        <f t="shared" si="4"/>
        <v>29</v>
      </c>
      <c r="B41" s="9" t="s">
        <v>76</v>
      </c>
      <c r="C41" s="38">
        <v>0</v>
      </c>
      <c r="D41" s="10">
        <v>210</v>
      </c>
      <c r="E41" s="8">
        <f t="shared" si="0"/>
        <v>210</v>
      </c>
      <c r="F41" s="8">
        <f t="shared" si="5"/>
        <v>77</v>
      </c>
      <c r="G41" s="12" t="s">
        <v>77</v>
      </c>
      <c r="H41" s="38">
        <v>0</v>
      </c>
      <c r="I41" s="10">
        <v>210</v>
      </c>
      <c r="J41" s="8">
        <f t="shared" si="1"/>
        <v>210</v>
      </c>
      <c r="K41" s="2"/>
      <c r="L41" s="2"/>
      <c r="M41" s="2"/>
      <c r="N41" s="2"/>
      <c r="O41" s="2"/>
      <c r="P41" s="2"/>
      <c r="Q41" s="2"/>
    </row>
    <row r="42" spans="1:17" ht="15.75" customHeight="1" x14ac:dyDescent="0.25">
      <c r="A42" s="8">
        <f t="shared" si="4"/>
        <v>30</v>
      </c>
      <c r="B42" s="9" t="s">
        <v>78</v>
      </c>
      <c r="C42" s="38">
        <v>0</v>
      </c>
      <c r="D42" s="10">
        <v>210</v>
      </c>
      <c r="E42" s="8">
        <f t="shared" si="0"/>
        <v>210</v>
      </c>
      <c r="F42" s="8">
        <f t="shared" si="5"/>
        <v>78</v>
      </c>
      <c r="G42" s="12" t="s">
        <v>79</v>
      </c>
      <c r="H42" s="38">
        <v>0</v>
      </c>
      <c r="I42" s="10">
        <v>210</v>
      </c>
      <c r="J42" s="8">
        <f t="shared" si="1"/>
        <v>210</v>
      </c>
      <c r="K42" s="2"/>
      <c r="L42" s="2"/>
      <c r="M42" s="2"/>
      <c r="N42" s="2"/>
      <c r="O42" s="2"/>
      <c r="P42" s="2"/>
      <c r="Q42" s="2"/>
    </row>
    <row r="43" spans="1:17" ht="15.75" customHeight="1" x14ac:dyDescent="0.25">
      <c r="A43" s="8">
        <f t="shared" si="4"/>
        <v>31</v>
      </c>
      <c r="B43" s="9" t="s">
        <v>80</v>
      </c>
      <c r="C43" s="38">
        <v>0</v>
      </c>
      <c r="D43" s="10">
        <v>210</v>
      </c>
      <c r="E43" s="8">
        <f t="shared" si="0"/>
        <v>210</v>
      </c>
      <c r="F43" s="8">
        <f t="shared" si="5"/>
        <v>79</v>
      </c>
      <c r="G43" s="12" t="s">
        <v>81</v>
      </c>
      <c r="H43" s="38">
        <v>0</v>
      </c>
      <c r="I43" s="10">
        <v>210</v>
      </c>
      <c r="J43" s="8">
        <f t="shared" si="1"/>
        <v>210</v>
      </c>
      <c r="K43" s="2"/>
      <c r="L43" s="2"/>
      <c r="M43" s="2"/>
      <c r="N43" s="2"/>
      <c r="O43" s="2"/>
      <c r="P43" s="2"/>
      <c r="Q43" s="2"/>
    </row>
    <row r="44" spans="1:17" ht="15.75" customHeight="1" x14ac:dyDescent="0.25">
      <c r="A44" s="8">
        <f t="shared" si="4"/>
        <v>32</v>
      </c>
      <c r="B44" s="9" t="s">
        <v>82</v>
      </c>
      <c r="C44" s="38">
        <v>0</v>
      </c>
      <c r="D44" s="10">
        <v>210</v>
      </c>
      <c r="E44" s="8">
        <f t="shared" si="0"/>
        <v>210</v>
      </c>
      <c r="F44" s="8">
        <f t="shared" si="5"/>
        <v>80</v>
      </c>
      <c r="G44" s="12" t="s">
        <v>83</v>
      </c>
      <c r="H44" s="38">
        <v>0</v>
      </c>
      <c r="I44" s="10">
        <v>210</v>
      </c>
      <c r="J44" s="8">
        <f t="shared" si="1"/>
        <v>210</v>
      </c>
      <c r="K44" s="2"/>
      <c r="L44" s="2"/>
      <c r="M44" s="2"/>
      <c r="N44" s="2"/>
      <c r="O44" s="2"/>
      <c r="P44" s="2"/>
      <c r="Q44" s="2"/>
    </row>
    <row r="45" spans="1:17" ht="15.75" customHeight="1" x14ac:dyDescent="0.25">
      <c r="A45" s="8">
        <f t="shared" si="4"/>
        <v>33</v>
      </c>
      <c r="B45" s="9" t="s">
        <v>84</v>
      </c>
      <c r="C45" s="38">
        <v>0</v>
      </c>
      <c r="D45" s="10">
        <v>210</v>
      </c>
      <c r="E45" s="8">
        <f t="shared" si="0"/>
        <v>210</v>
      </c>
      <c r="F45" s="8">
        <f t="shared" si="5"/>
        <v>81</v>
      </c>
      <c r="G45" s="12" t="s">
        <v>85</v>
      </c>
      <c r="H45" s="38">
        <v>0</v>
      </c>
      <c r="I45" s="10">
        <v>210</v>
      </c>
      <c r="J45" s="8">
        <f t="shared" si="1"/>
        <v>210</v>
      </c>
      <c r="K45" s="2"/>
      <c r="L45" s="2"/>
      <c r="M45" s="2"/>
      <c r="N45" s="2"/>
      <c r="O45" s="2"/>
      <c r="P45" s="2"/>
      <c r="Q45" s="2"/>
    </row>
    <row r="46" spans="1:17" ht="15.75" customHeight="1" x14ac:dyDescent="0.25">
      <c r="A46" s="8">
        <f t="shared" si="4"/>
        <v>34</v>
      </c>
      <c r="B46" s="9" t="s">
        <v>86</v>
      </c>
      <c r="C46" s="38">
        <v>0</v>
      </c>
      <c r="D46" s="10">
        <v>210</v>
      </c>
      <c r="E46" s="8">
        <f t="shared" si="0"/>
        <v>210</v>
      </c>
      <c r="F46" s="8">
        <f t="shared" si="5"/>
        <v>82</v>
      </c>
      <c r="G46" s="12" t="s">
        <v>87</v>
      </c>
      <c r="H46" s="38">
        <v>0</v>
      </c>
      <c r="I46" s="10">
        <v>210</v>
      </c>
      <c r="J46" s="8">
        <f t="shared" si="1"/>
        <v>210</v>
      </c>
      <c r="K46" s="2"/>
      <c r="L46" s="2"/>
      <c r="M46" s="2"/>
      <c r="N46" s="2"/>
      <c r="O46" s="2"/>
      <c r="P46" s="2"/>
      <c r="Q46" s="2"/>
    </row>
    <row r="47" spans="1:17" ht="15.75" customHeight="1" x14ac:dyDescent="0.25">
      <c r="A47" s="8">
        <f t="shared" si="4"/>
        <v>35</v>
      </c>
      <c r="B47" s="9" t="s">
        <v>88</v>
      </c>
      <c r="C47" s="38">
        <v>0</v>
      </c>
      <c r="D47" s="10">
        <v>210</v>
      </c>
      <c r="E47" s="8">
        <f t="shared" si="0"/>
        <v>210</v>
      </c>
      <c r="F47" s="8">
        <f t="shared" si="5"/>
        <v>83</v>
      </c>
      <c r="G47" s="12" t="s">
        <v>89</v>
      </c>
      <c r="H47" s="38">
        <v>0</v>
      </c>
      <c r="I47" s="10">
        <v>210</v>
      </c>
      <c r="J47" s="8">
        <f t="shared" si="1"/>
        <v>210</v>
      </c>
      <c r="K47" s="2"/>
      <c r="L47" s="2"/>
      <c r="M47" s="2"/>
      <c r="N47" s="2"/>
      <c r="O47" s="2"/>
      <c r="P47" s="2"/>
      <c r="Q47" s="2"/>
    </row>
    <row r="48" spans="1:17" ht="15.75" customHeight="1" x14ac:dyDescent="0.25">
      <c r="A48" s="8">
        <f t="shared" si="4"/>
        <v>36</v>
      </c>
      <c r="B48" s="9" t="s">
        <v>90</v>
      </c>
      <c r="C48" s="38">
        <v>0</v>
      </c>
      <c r="D48" s="10">
        <v>210</v>
      </c>
      <c r="E48" s="8">
        <f t="shared" si="0"/>
        <v>210</v>
      </c>
      <c r="F48" s="8">
        <f t="shared" si="5"/>
        <v>84</v>
      </c>
      <c r="G48" s="12" t="s">
        <v>91</v>
      </c>
      <c r="H48" s="38">
        <v>0</v>
      </c>
      <c r="I48" s="10">
        <v>210</v>
      </c>
      <c r="J48" s="8">
        <f t="shared" si="1"/>
        <v>210</v>
      </c>
      <c r="K48" s="2"/>
      <c r="L48" s="2"/>
      <c r="M48" s="2"/>
      <c r="N48" s="2"/>
      <c r="O48" s="2"/>
      <c r="P48" s="2"/>
      <c r="Q48" s="2"/>
    </row>
    <row r="49" spans="1:17" ht="15.75" customHeight="1" x14ac:dyDescent="0.25">
      <c r="A49" s="8">
        <f t="shared" si="4"/>
        <v>37</v>
      </c>
      <c r="B49" s="9" t="s">
        <v>92</v>
      </c>
      <c r="C49" s="38">
        <v>0</v>
      </c>
      <c r="D49" s="10">
        <v>210</v>
      </c>
      <c r="E49" s="8">
        <f t="shared" si="0"/>
        <v>210</v>
      </c>
      <c r="F49" s="8">
        <f t="shared" si="5"/>
        <v>85</v>
      </c>
      <c r="G49" s="12" t="s">
        <v>93</v>
      </c>
      <c r="H49" s="38">
        <v>0</v>
      </c>
      <c r="I49" s="10">
        <v>210</v>
      </c>
      <c r="J49" s="8">
        <f t="shared" si="1"/>
        <v>210</v>
      </c>
      <c r="K49" s="2"/>
      <c r="L49" s="2"/>
      <c r="M49" s="2"/>
      <c r="N49" s="2"/>
      <c r="O49" s="2"/>
      <c r="P49" s="2"/>
      <c r="Q49" s="2"/>
    </row>
    <row r="50" spans="1:17" ht="15.75" customHeight="1" x14ac:dyDescent="0.25">
      <c r="A50" s="8">
        <f t="shared" si="4"/>
        <v>38</v>
      </c>
      <c r="B50" s="12" t="s">
        <v>94</v>
      </c>
      <c r="C50" s="38">
        <v>0</v>
      </c>
      <c r="D50" s="10">
        <v>210</v>
      </c>
      <c r="E50" s="8">
        <f t="shared" si="0"/>
        <v>210</v>
      </c>
      <c r="F50" s="8">
        <f t="shared" si="5"/>
        <v>86</v>
      </c>
      <c r="G50" s="12" t="s">
        <v>95</v>
      </c>
      <c r="H50" s="38">
        <v>0</v>
      </c>
      <c r="I50" s="10">
        <v>210</v>
      </c>
      <c r="J50" s="8">
        <f t="shared" si="1"/>
        <v>210</v>
      </c>
      <c r="K50" s="2"/>
      <c r="L50" s="2"/>
      <c r="M50" s="2"/>
      <c r="N50" s="2"/>
      <c r="O50" s="2"/>
      <c r="P50" s="2"/>
      <c r="Q50" s="2"/>
    </row>
    <row r="51" spans="1:17" ht="15.75" customHeight="1" x14ac:dyDescent="0.25">
      <c r="A51" s="8">
        <f t="shared" si="4"/>
        <v>39</v>
      </c>
      <c r="B51" s="12" t="s">
        <v>96</v>
      </c>
      <c r="C51" s="38">
        <v>0</v>
      </c>
      <c r="D51" s="10">
        <v>210</v>
      </c>
      <c r="E51" s="8">
        <f t="shared" si="0"/>
        <v>210</v>
      </c>
      <c r="F51" s="8">
        <f t="shared" si="5"/>
        <v>87</v>
      </c>
      <c r="G51" s="12" t="s">
        <v>97</v>
      </c>
      <c r="H51" s="38">
        <v>0</v>
      </c>
      <c r="I51" s="10">
        <v>210</v>
      </c>
      <c r="J51" s="8">
        <f t="shared" si="1"/>
        <v>210</v>
      </c>
      <c r="K51" s="2"/>
      <c r="L51" s="2"/>
      <c r="M51" s="2"/>
      <c r="N51" s="2"/>
      <c r="O51" s="2"/>
      <c r="P51" s="2"/>
      <c r="Q51" s="2"/>
    </row>
    <row r="52" spans="1:17" ht="15.75" customHeight="1" x14ac:dyDescent="0.25">
      <c r="A52" s="8">
        <f t="shared" si="4"/>
        <v>40</v>
      </c>
      <c r="B52" s="12" t="s">
        <v>98</v>
      </c>
      <c r="C52" s="38">
        <v>0</v>
      </c>
      <c r="D52" s="10">
        <v>210</v>
      </c>
      <c r="E52" s="8">
        <f t="shared" si="0"/>
        <v>210</v>
      </c>
      <c r="F52" s="8">
        <f t="shared" si="5"/>
        <v>88</v>
      </c>
      <c r="G52" s="12" t="s">
        <v>99</v>
      </c>
      <c r="H52" s="38">
        <v>0</v>
      </c>
      <c r="I52" s="10">
        <v>210</v>
      </c>
      <c r="J52" s="8">
        <f t="shared" si="1"/>
        <v>210</v>
      </c>
      <c r="K52" s="2"/>
      <c r="L52" s="2"/>
      <c r="M52" s="2"/>
      <c r="N52" s="2"/>
      <c r="O52" s="2"/>
      <c r="P52" s="2"/>
      <c r="Q52" s="2"/>
    </row>
    <row r="53" spans="1:17" ht="15.75" customHeight="1" x14ac:dyDescent="0.25">
      <c r="A53" s="8">
        <f t="shared" si="4"/>
        <v>41</v>
      </c>
      <c r="B53" s="12" t="s">
        <v>100</v>
      </c>
      <c r="C53" s="38">
        <v>0</v>
      </c>
      <c r="D53" s="10">
        <v>210</v>
      </c>
      <c r="E53" s="8">
        <f t="shared" si="0"/>
        <v>210</v>
      </c>
      <c r="F53" s="8">
        <f t="shared" si="5"/>
        <v>89</v>
      </c>
      <c r="G53" s="12" t="s">
        <v>101</v>
      </c>
      <c r="H53" s="38">
        <v>0</v>
      </c>
      <c r="I53" s="10">
        <v>210</v>
      </c>
      <c r="J53" s="8">
        <f t="shared" si="1"/>
        <v>210</v>
      </c>
      <c r="K53" s="2"/>
      <c r="L53" s="13"/>
      <c r="M53" s="13"/>
      <c r="N53" s="13"/>
      <c r="O53" s="2"/>
      <c r="P53" s="2"/>
      <c r="Q53" s="2"/>
    </row>
    <row r="54" spans="1:17" ht="15.75" customHeight="1" x14ac:dyDescent="0.25">
      <c r="A54" s="8">
        <f t="shared" si="4"/>
        <v>42</v>
      </c>
      <c r="B54" s="12" t="s">
        <v>102</v>
      </c>
      <c r="C54" s="38">
        <v>0</v>
      </c>
      <c r="D54" s="10">
        <v>210</v>
      </c>
      <c r="E54" s="8">
        <f t="shared" si="0"/>
        <v>210</v>
      </c>
      <c r="F54" s="8">
        <f t="shared" si="5"/>
        <v>90</v>
      </c>
      <c r="G54" s="12" t="s">
        <v>103</v>
      </c>
      <c r="H54" s="38">
        <v>0</v>
      </c>
      <c r="I54" s="10">
        <v>210</v>
      </c>
      <c r="J54" s="8">
        <f t="shared" si="1"/>
        <v>210</v>
      </c>
      <c r="K54" s="2"/>
      <c r="L54" s="13"/>
      <c r="M54" s="13"/>
      <c r="N54" s="13"/>
      <c r="O54" s="2"/>
      <c r="P54" s="2"/>
      <c r="Q54" s="2"/>
    </row>
    <row r="55" spans="1:17" ht="15.75" customHeight="1" x14ac:dyDescent="0.25">
      <c r="A55" s="8">
        <f t="shared" si="4"/>
        <v>43</v>
      </c>
      <c r="B55" s="12" t="s">
        <v>104</v>
      </c>
      <c r="C55" s="38">
        <v>0</v>
      </c>
      <c r="D55" s="10">
        <v>210</v>
      </c>
      <c r="E55" s="8">
        <f t="shared" si="0"/>
        <v>210</v>
      </c>
      <c r="F55" s="8">
        <f t="shared" si="5"/>
        <v>91</v>
      </c>
      <c r="G55" s="12" t="s">
        <v>105</v>
      </c>
      <c r="H55" s="38">
        <v>0</v>
      </c>
      <c r="I55" s="10">
        <v>210</v>
      </c>
      <c r="J55" s="8">
        <f t="shared" si="1"/>
        <v>210</v>
      </c>
      <c r="K55" s="2"/>
      <c r="L55" s="13"/>
      <c r="M55" s="13"/>
      <c r="N55" s="13"/>
      <c r="O55" s="2"/>
      <c r="P55" s="2"/>
      <c r="Q55" s="2"/>
    </row>
    <row r="56" spans="1:17" ht="15.75" customHeight="1" x14ac:dyDescent="0.25">
      <c r="A56" s="8">
        <f t="shared" si="4"/>
        <v>44</v>
      </c>
      <c r="B56" s="12" t="s">
        <v>106</v>
      </c>
      <c r="C56" s="38">
        <v>0</v>
      </c>
      <c r="D56" s="10">
        <v>210</v>
      </c>
      <c r="E56" s="8">
        <f t="shared" si="0"/>
        <v>210</v>
      </c>
      <c r="F56" s="8">
        <f t="shared" si="5"/>
        <v>92</v>
      </c>
      <c r="G56" s="12" t="s">
        <v>107</v>
      </c>
      <c r="H56" s="38">
        <v>0</v>
      </c>
      <c r="I56" s="10">
        <v>210</v>
      </c>
      <c r="J56" s="8">
        <f t="shared" si="1"/>
        <v>210</v>
      </c>
      <c r="K56" s="2"/>
      <c r="L56" s="13"/>
      <c r="M56" s="13"/>
      <c r="N56" s="13"/>
      <c r="O56" s="2"/>
      <c r="P56" s="2"/>
      <c r="Q56" s="2"/>
    </row>
    <row r="57" spans="1:17" ht="15.75" customHeight="1" x14ac:dyDescent="0.25">
      <c r="A57" s="8">
        <f t="shared" si="4"/>
        <v>45</v>
      </c>
      <c r="B57" s="12" t="s">
        <v>108</v>
      </c>
      <c r="C57" s="38">
        <v>0</v>
      </c>
      <c r="D57" s="10">
        <v>210</v>
      </c>
      <c r="E57" s="8">
        <f t="shared" si="0"/>
        <v>210</v>
      </c>
      <c r="F57" s="8">
        <f t="shared" si="5"/>
        <v>93</v>
      </c>
      <c r="G57" s="12" t="s">
        <v>109</v>
      </c>
      <c r="H57" s="38">
        <v>0</v>
      </c>
      <c r="I57" s="10">
        <v>210</v>
      </c>
      <c r="J57" s="8">
        <f t="shared" si="1"/>
        <v>210</v>
      </c>
      <c r="K57" s="2"/>
      <c r="L57" s="14"/>
      <c r="M57" s="13"/>
      <c r="N57" s="15"/>
      <c r="O57" s="2"/>
      <c r="P57" s="2"/>
      <c r="Q57" s="2"/>
    </row>
    <row r="58" spans="1:17" ht="15.75" customHeight="1" x14ac:dyDescent="0.25">
      <c r="A58" s="8">
        <f t="shared" si="4"/>
        <v>46</v>
      </c>
      <c r="B58" s="12" t="s">
        <v>110</v>
      </c>
      <c r="C58" s="38">
        <v>0</v>
      </c>
      <c r="D58" s="10">
        <v>210</v>
      </c>
      <c r="E58" s="8">
        <f t="shared" si="0"/>
        <v>210</v>
      </c>
      <c r="F58" s="8">
        <f t="shared" si="5"/>
        <v>94</v>
      </c>
      <c r="G58" s="12" t="s">
        <v>111</v>
      </c>
      <c r="H58" s="38">
        <v>0</v>
      </c>
      <c r="I58" s="10">
        <v>210</v>
      </c>
      <c r="J58" s="8">
        <f t="shared" si="1"/>
        <v>210</v>
      </c>
      <c r="K58" s="2"/>
      <c r="L58" s="16"/>
      <c r="M58" s="13"/>
      <c r="N58" s="15"/>
      <c r="O58" s="2"/>
      <c r="P58" s="2"/>
      <c r="Q58" s="2"/>
    </row>
    <row r="59" spans="1:17" ht="15.75" customHeight="1" x14ac:dyDescent="0.25">
      <c r="A59" s="17">
        <f t="shared" si="4"/>
        <v>47</v>
      </c>
      <c r="B59" s="18" t="s">
        <v>112</v>
      </c>
      <c r="C59" s="38">
        <v>0</v>
      </c>
      <c r="D59" s="10">
        <v>210</v>
      </c>
      <c r="E59" s="17">
        <f t="shared" si="0"/>
        <v>210</v>
      </c>
      <c r="F59" s="17">
        <f t="shared" si="5"/>
        <v>95</v>
      </c>
      <c r="G59" s="18" t="s">
        <v>113</v>
      </c>
      <c r="H59" s="38">
        <v>0</v>
      </c>
      <c r="I59" s="10">
        <v>210</v>
      </c>
      <c r="J59" s="17">
        <f t="shared" si="1"/>
        <v>210</v>
      </c>
      <c r="K59" s="2"/>
      <c r="L59" s="16"/>
      <c r="M59" s="19"/>
      <c r="N59" s="15"/>
      <c r="O59" s="2"/>
      <c r="P59" s="2"/>
      <c r="Q59" s="2"/>
    </row>
    <row r="60" spans="1:17" ht="15.75" customHeight="1" x14ac:dyDescent="0.25">
      <c r="A60" s="17">
        <f t="shared" si="4"/>
        <v>48</v>
      </c>
      <c r="B60" s="18" t="s">
        <v>114</v>
      </c>
      <c r="C60" s="38">
        <v>0</v>
      </c>
      <c r="D60" s="10">
        <v>210</v>
      </c>
      <c r="E60" s="17">
        <f t="shared" si="0"/>
        <v>210</v>
      </c>
      <c r="F60" s="17">
        <f t="shared" si="5"/>
        <v>96</v>
      </c>
      <c r="G60" s="18" t="s">
        <v>115</v>
      </c>
      <c r="H60" s="38">
        <v>0</v>
      </c>
      <c r="I60" s="10">
        <v>210</v>
      </c>
      <c r="J60" s="17">
        <f t="shared" si="1"/>
        <v>210</v>
      </c>
      <c r="K60" s="2"/>
      <c r="L60" s="16"/>
      <c r="M60" s="19"/>
      <c r="N60" s="2"/>
      <c r="O60" s="2"/>
      <c r="P60" s="2"/>
      <c r="Q60" s="2"/>
    </row>
    <row r="61" spans="1:17" ht="30.75" customHeight="1" x14ac:dyDescent="0.3">
      <c r="A61" s="127" t="s">
        <v>116</v>
      </c>
      <c r="B61" s="128"/>
      <c r="C61" s="128"/>
      <c r="D61" s="129"/>
      <c r="E61" s="130" t="s">
        <v>117</v>
      </c>
      <c r="F61" s="131"/>
      <c r="G61" s="131"/>
      <c r="H61" s="131"/>
      <c r="I61" s="131"/>
      <c r="J61" s="132"/>
      <c r="K61" s="2"/>
      <c r="L61" s="14"/>
      <c r="M61" s="2"/>
      <c r="N61" s="2"/>
      <c r="O61" s="45"/>
      <c r="P61" s="2"/>
      <c r="Q61" s="2"/>
    </row>
    <row r="62" spans="1:17" ht="52.5" customHeight="1" x14ac:dyDescent="0.25">
      <c r="A62" s="135" t="s">
        <v>134</v>
      </c>
      <c r="B62" s="136"/>
      <c r="C62" s="136"/>
      <c r="D62" s="136"/>
      <c r="E62" s="136"/>
      <c r="F62" s="136"/>
      <c r="G62" s="137"/>
      <c r="H62" s="20" t="s">
        <v>118</v>
      </c>
      <c r="I62" s="20" t="s">
        <v>119</v>
      </c>
      <c r="J62" s="20" t="s">
        <v>120</v>
      </c>
      <c r="K62" s="2"/>
      <c r="L62" s="16"/>
      <c r="M62" s="7"/>
      <c r="N62" s="7"/>
      <c r="O62" s="7"/>
      <c r="P62" s="7"/>
      <c r="Q62" s="7"/>
    </row>
    <row r="63" spans="1:17" ht="24.75" customHeight="1" x14ac:dyDescent="0.25">
      <c r="A63" s="138"/>
      <c r="B63" s="139"/>
      <c r="C63" s="139"/>
      <c r="D63" s="139"/>
      <c r="E63" s="142" t="s">
        <v>140</v>
      </c>
      <c r="F63" s="143"/>
      <c r="G63" s="144"/>
      <c r="H63" s="21">
        <v>0</v>
      </c>
      <c r="I63" s="21">
        <v>5.4740000000000002</v>
      </c>
      <c r="J63" s="21">
        <f>H63+I63</f>
        <v>5.4740000000000002</v>
      </c>
      <c r="K63" s="2"/>
      <c r="L63" s="22">
        <f>48+30</f>
        <v>78</v>
      </c>
      <c r="M63" s="32">
        <f>L63/1000</f>
        <v>7.8E-2</v>
      </c>
      <c r="N63" s="4"/>
      <c r="O63" s="7"/>
      <c r="P63" s="7"/>
      <c r="Q63" s="7"/>
    </row>
    <row r="64" spans="1:17" ht="30" customHeight="1" x14ac:dyDescent="0.25">
      <c r="A64" s="140"/>
      <c r="B64" s="141"/>
      <c r="C64" s="141"/>
      <c r="D64" s="141"/>
      <c r="E64" s="145" t="s">
        <v>141</v>
      </c>
      <c r="F64" s="146"/>
      <c r="G64" s="147"/>
      <c r="H64" s="36">
        <v>0</v>
      </c>
      <c r="I64" s="36">
        <f>L82</f>
        <v>7.8E-2</v>
      </c>
      <c r="J64" s="36">
        <f>H64+I64</f>
        <v>7.8E-2</v>
      </c>
      <c r="K64" s="2"/>
      <c r="L64" s="24"/>
      <c r="M64" s="24"/>
      <c r="N64" s="4"/>
      <c r="O64" s="7"/>
      <c r="P64" s="7"/>
      <c r="Q64" s="7"/>
    </row>
    <row r="65" spans="1:17" ht="16.5" customHeight="1" x14ac:dyDescent="0.25">
      <c r="A65" s="25"/>
      <c r="B65" s="7" t="s">
        <v>121</v>
      </c>
      <c r="C65" s="7"/>
      <c r="D65" s="7"/>
      <c r="E65" s="7"/>
      <c r="F65" s="7"/>
      <c r="G65" s="7"/>
      <c r="H65" s="7"/>
      <c r="I65" s="7"/>
      <c r="J65" s="26"/>
      <c r="K65" s="2"/>
      <c r="L65" s="4"/>
      <c r="M65" s="4"/>
      <c r="N65" s="4"/>
      <c r="O65" s="23" t="s">
        <v>122</v>
      </c>
      <c r="P65" s="23" t="s">
        <v>123</v>
      </c>
      <c r="Q65" s="7"/>
    </row>
    <row r="66" spans="1:17" ht="28.5" customHeight="1" x14ac:dyDescent="0.25">
      <c r="A66" s="148" t="s">
        <v>142</v>
      </c>
      <c r="B66" s="149"/>
      <c r="C66" s="149"/>
      <c r="D66" s="149"/>
      <c r="E66" s="149"/>
      <c r="F66" s="149"/>
      <c r="G66" s="149"/>
      <c r="H66" s="149"/>
      <c r="I66" s="149"/>
      <c r="J66" s="150"/>
      <c r="K66" s="2" t="s">
        <v>124</v>
      </c>
      <c r="L66" s="24"/>
      <c r="M66" s="27">
        <v>9.2999999999999999E-2</v>
      </c>
      <c r="N66" s="28">
        <v>0.624</v>
      </c>
      <c r="O66" s="29">
        <f>M66+N66</f>
        <v>0.71699999999999997</v>
      </c>
      <c r="P66" s="29">
        <f>O66/J63*100</f>
        <v>13.09828279137742</v>
      </c>
      <c r="Q66" s="7"/>
    </row>
    <row r="67" spans="1:17" ht="25.5" customHeight="1" x14ac:dyDescent="0.25">
      <c r="A67" s="30"/>
      <c r="B67" s="31"/>
      <c r="C67" s="31"/>
      <c r="D67" s="31"/>
      <c r="E67" s="31"/>
      <c r="F67" s="31"/>
      <c r="G67" s="31"/>
      <c r="H67" s="151" t="s">
        <v>125</v>
      </c>
      <c r="I67" s="152"/>
      <c r="J67" s="153"/>
      <c r="K67" s="2"/>
      <c r="L67" s="4"/>
      <c r="M67" s="29">
        <f>H63+H64</f>
        <v>0</v>
      </c>
      <c r="N67" s="29">
        <f>I63+I64-N66-0.018-M66-0.018</f>
        <v>4.7990000000000013</v>
      </c>
      <c r="O67" s="7"/>
      <c r="P67" s="7"/>
      <c r="Q67" s="7"/>
    </row>
    <row r="68" spans="1:17" ht="25.5" customHeight="1" x14ac:dyDescent="0.25">
      <c r="A68" s="40"/>
      <c r="B68" s="40"/>
      <c r="C68" s="40"/>
      <c r="D68" s="40"/>
      <c r="E68" s="40"/>
      <c r="F68" s="40"/>
      <c r="G68" s="40"/>
      <c r="H68" s="41"/>
      <c r="I68" s="42"/>
      <c r="J68" s="42"/>
      <c r="K68" s="2"/>
      <c r="L68" s="23" t="s">
        <v>130</v>
      </c>
      <c r="M68" s="29">
        <v>0</v>
      </c>
      <c r="N68" s="29">
        <v>0</v>
      </c>
      <c r="O68" s="7"/>
      <c r="P68" s="7"/>
      <c r="Q68" s="7"/>
    </row>
    <row r="69" spans="1:17" ht="33.75" customHeight="1" x14ac:dyDescent="0.25">
      <c r="A69" s="2"/>
      <c r="B69" s="2"/>
      <c r="C69" s="2"/>
      <c r="D69" s="2"/>
      <c r="E69" s="2"/>
      <c r="F69" s="2"/>
      <c r="G69" s="2"/>
      <c r="H69" s="2"/>
      <c r="I69" s="2"/>
      <c r="J69" s="2"/>
      <c r="K69" s="2"/>
      <c r="L69" s="4"/>
      <c r="M69" s="32">
        <f>(M67+M68)/24</f>
        <v>0</v>
      </c>
      <c r="N69" s="32">
        <f>(N67+N68)/24</f>
        <v>0.19995833333333338</v>
      </c>
      <c r="O69" s="23"/>
      <c r="P69" s="32">
        <f>M69+N69</f>
        <v>0.19995833333333338</v>
      </c>
      <c r="Q69" s="7"/>
    </row>
    <row r="70" spans="1:17" ht="15.75" customHeight="1" x14ac:dyDescent="0.25">
      <c r="A70" s="2"/>
      <c r="B70" s="2"/>
      <c r="C70" s="2"/>
      <c r="D70" s="2"/>
      <c r="E70" s="2"/>
      <c r="F70" s="2"/>
      <c r="G70" s="2"/>
      <c r="H70" s="2"/>
      <c r="I70" s="2"/>
      <c r="J70" s="2"/>
      <c r="K70" s="2"/>
      <c r="L70" s="7"/>
      <c r="M70" s="29">
        <f>M69*1000</f>
        <v>0</v>
      </c>
      <c r="N70" s="29">
        <f>N69*1000</f>
        <v>199.95833333333337</v>
      </c>
      <c r="O70" s="23"/>
      <c r="P70" s="29">
        <f>M70+N70</f>
        <v>199.95833333333337</v>
      </c>
      <c r="Q70" s="7"/>
    </row>
    <row r="71" spans="1:17" ht="15.75" customHeight="1" x14ac:dyDescent="0.25">
      <c r="A71" s="2"/>
      <c r="B71" s="2"/>
      <c r="C71" s="2"/>
      <c r="D71" s="2"/>
      <c r="E71" s="2"/>
      <c r="F71" s="2" t="s">
        <v>124</v>
      </c>
      <c r="G71" s="2"/>
      <c r="H71" s="2"/>
      <c r="I71" s="2"/>
      <c r="J71" s="2"/>
      <c r="K71" s="2"/>
      <c r="L71" s="2"/>
      <c r="M71" s="34"/>
      <c r="N71" s="34"/>
      <c r="O71" s="2"/>
      <c r="P71" s="2"/>
      <c r="Q71" s="2"/>
    </row>
    <row r="72" spans="1:17" ht="15.75" customHeight="1" x14ac:dyDescent="0.25">
      <c r="A72" s="133"/>
      <c r="B72" s="134"/>
      <c r="C72" s="134"/>
      <c r="D72" s="134"/>
      <c r="E72" s="46"/>
      <c r="F72" s="2"/>
      <c r="G72" s="2"/>
      <c r="H72" s="2"/>
      <c r="I72" s="2"/>
      <c r="J72" s="46"/>
      <c r="K72" s="2"/>
      <c r="L72" s="2"/>
      <c r="M72" s="2"/>
      <c r="N72" s="2"/>
      <c r="O72" s="2"/>
      <c r="P72" s="2"/>
      <c r="Q72" s="2"/>
    </row>
    <row r="73" spans="1:17" ht="15.75" customHeight="1" x14ac:dyDescent="0.25">
      <c r="A73" s="2"/>
      <c r="B73" s="2"/>
      <c r="C73" s="2"/>
      <c r="D73" s="2"/>
      <c r="E73" s="2"/>
      <c r="F73" s="2"/>
      <c r="G73" s="2"/>
      <c r="H73" s="2"/>
      <c r="I73" s="2"/>
      <c r="J73" s="2"/>
      <c r="K73" s="2"/>
      <c r="L73" s="2"/>
      <c r="M73" s="2"/>
      <c r="N73" s="2"/>
      <c r="O73" s="2"/>
      <c r="P73" s="2"/>
      <c r="Q73" s="2"/>
    </row>
    <row r="74" spans="1:17" ht="15.75" customHeight="1" x14ac:dyDescent="0.25">
      <c r="A74" s="2"/>
      <c r="B74" s="2"/>
      <c r="C74" s="2"/>
      <c r="D74" s="2"/>
      <c r="E74" s="33"/>
      <c r="F74" s="2"/>
      <c r="G74" s="2"/>
      <c r="H74" s="2"/>
      <c r="I74" s="2"/>
      <c r="J74" s="2"/>
      <c r="K74" s="16"/>
      <c r="L74" s="16"/>
      <c r="M74" s="2"/>
      <c r="N74" s="2"/>
      <c r="O74" s="2"/>
      <c r="P74" s="2"/>
      <c r="Q74" s="2"/>
    </row>
    <row r="75" spans="1:17" ht="15.75" customHeight="1" x14ac:dyDescent="0.25">
      <c r="A75" s="2"/>
      <c r="B75" s="2"/>
      <c r="C75" s="2"/>
      <c r="D75" s="2"/>
      <c r="E75" s="2"/>
      <c r="F75" s="2"/>
      <c r="G75" s="2"/>
      <c r="H75" s="2"/>
      <c r="I75" s="2"/>
      <c r="J75" s="2"/>
      <c r="K75" s="16"/>
      <c r="L75" s="16"/>
      <c r="M75" s="2"/>
      <c r="N75" s="2"/>
      <c r="O75" s="2"/>
      <c r="P75" s="2"/>
      <c r="Q75" s="2"/>
    </row>
    <row r="76" spans="1:17" ht="15.75" customHeight="1" x14ac:dyDescent="0.25">
      <c r="A76" s="2"/>
      <c r="B76" s="2"/>
      <c r="C76" s="2"/>
      <c r="D76" s="2"/>
      <c r="E76" s="2"/>
      <c r="F76" s="2"/>
      <c r="G76" s="2"/>
      <c r="H76" s="2"/>
      <c r="I76" s="2"/>
      <c r="J76" s="2"/>
      <c r="K76" s="16"/>
      <c r="L76" s="16"/>
      <c r="M76" s="2"/>
      <c r="N76" s="2"/>
      <c r="O76" s="2"/>
      <c r="P76" s="2"/>
      <c r="Q76" s="2"/>
    </row>
    <row r="77" spans="1:17" ht="15.75" customHeight="1" x14ac:dyDescent="0.25">
      <c r="A77" s="2"/>
      <c r="B77" s="2"/>
      <c r="C77" s="2"/>
      <c r="D77" s="2"/>
      <c r="E77" s="2"/>
      <c r="F77" s="2"/>
      <c r="G77" s="2"/>
      <c r="H77" s="2"/>
      <c r="I77" s="2"/>
      <c r="J77" s="2"/>
      <c r="K77" s="2"/>
      <c r="L77" s="2"/>
      <c r="M77" s="2"/>
      <c r="N77" s="2"/>
      <c r="O77" s="2"/>
      <c r="P77" s="2"/>
      <c r="Q77" s="2"/>
    </row>
    <row r="78" spans="1:17" ht="15.75" customHeight="1" x14ac:dyDescent="0.25">
      <c r="A78" s="2"/>
      <c r="B78" s="2"/>
      <c r="C78" s="2"/>
      <c r="D78" s="2"/>
      <c r="E78" s="2"/>
      <c r="F78" s="2"/>
      <c r="G78" s="2"/>
      <c r="H78" s="2"/>
      <c r="I78" s="2"/>
      <c r="J78" s="2"/>
      <c r="K78" s="2"/>
      <c r="L78" s="2"/>
      <c r="M78" s="2"/>
      <c r="N78" s="2"/>
      <c r="O78" s="2"/>
      <c r="P78" s="2"/>
      <c r="Q78" s="2"/>
    </row>
    <row r="79" spans="1:17" ht="15.75" customHeight="1" x14ac:dyDescent="0.25">
      <c r="A79" s="2"/>
      <c r="B79" s="2"/>
      <c r="C79" s="2"/>
      <c r="D79" s="2"/>
      <c r="E79" s="2"/>
      <c r="F79" s="2"/>
      <c r="G79" s="2"/>
      <c r="H79" s="2"/>
      <c r="I79" s="2"/>
      <c r="J79" s="2"/>
      <c r="K79" s="2"/>
      <c r="L79" s="2"/>
      <c r="M79" s="2"/>
      <c r="N79" s="2"/>
      <c r="O79" s="2"/>
      <c r="P79" s="2"/>
      <c r="Q79" s="2"/>
    </row>
    <row r="80" spans="1:17" ht="15.75" customHeight="1" x14ac:dyDescent="0.25">
      <c r="A80" s="2"/>
      <c r="B80" s="2"/>
      <c r="C80" s="2"/>
      <c r="D80" s="2"/>
      <c r="E80" s="2"/>
      <c r="F80" s="2"/>
      <c r="G80" s="2"/>
      <c r="H80" s="2"/>
      <c r="I80" s="2"/>
      <c r="J80" s="2"/>
      <c r="K80" s="23" t="s">
        <v>126</v>
      </c>
      <c r="L80" s="23" t="s">
        <v>127</v>
      </c>
      <c r="M80" s="23" t="s">
        <v>128</v>
      </c>
      <c r="N80" s="23" t="s">
        <v>129</v>
      </c>
      <c r="O80" s="2"/>
      <c r="P80" s="2"/>
      <c r="Q80" s="2"/>
    </row>
    <row r="81" spans="1:17" ht="15.75" customHeight="1" x14ac:dyDescent="0.25">
      <c r="A81" s="2"/>
      <c r="B81" s="2"/>
      <c r="C81" s="2"/>
      <c r="D81" s="2"/>
      <c r="E81" s="2"/>
      <c r="F81" s="2"/>
      <c r="G81" s="2"/>
      <c r="H81" s="2"/>
      <c r="I81" s="2"/>
      <c r="J81" s="2"/>
      <c r="K81" s="29">
        <v>0</v>
      </c>
      <c r="L81" s="29">
        <v>9.7500000000000003E-2</v>
      </c>
      <c r="M81" s="32">
        <f>K81+L81</f>
        <v>9.7500000000000003E-2</v>
      </c>
      <c r="N81" s="32">
        <f>M81-M63</f>
        <v>1.9500000000000003E-2</v>
      </c>
      <c r="O81" s="2"/>
      <c r="P81" s="2"/>
      <c r="Q81" s="2"/>
    </row>
    <row r="82" spans="1:17" ht="15.75" customHeight="1" x14ac:dyDescent="0.25">
      <c r="A82" s="2"/>
      <c r="B82" s="2"/>
      <c r="C82" s="2"/>
      <c r="D82" s="2"/>
      <c r="E82" s="2"/>
      <c r="F82" s="2"/>
      <c r="G82" s="2"/>
      <c r="H82" s="2"/>
      <c r="I82" s="2"/>
      <c r="J82" s="2"/>
      <c r="K82" s="35">
        <v>0</v>
      </c>
      <c r="L82" s="35">
        <f>L81-N81</f>
        <v>7.8E-2</v>
      </c>
      <c r="M82" s="32">
        <f>K82+L82</f>
        <v>7.8E-2</v>
      </c>
      <c r="N82" s="32">
        <f>N81/2</f>
        <v>9.7500000000000017E-3</v>
      </c>
      <c r="O82" s="2"/>
      <c r="P82" s="2"/>
      <c r="Q82" s="2"/>
    </row>
    <row r="83" spans="1:17" ht="15.75" customHeight="1" x14ac:dyDescent="0.25">
      <c r="A83" s="2"/>
      <c r="B83" s="2"/>
      <c r="C83" s="2"/>
      <c r="D83" s="2"/>
      <c r="E83" s="2"/>
      <c r="F83" s="2"/>
      <c r="G83" s="2"/>
      <c r="H83" s="2"/>
      <c r="I83" s="2"/>
      <c r="J83" s="2"/>
      <c r="K83" s="2"/>
      <c r="L83" s="2"/>
      <c r="M83" s="2"/>
      <c r="N83" s="2"/>
      <c r="O83" s="2"/>
      <c r="P83" s="2"/>
      <c r="Q83" s="2"/>
    </row>
    <row r="84" spans="1:17" ht="15.75" customHeight="1" x14ac:dyDescent="0.25">
      <c r="A84" s="2"/>
      <c r="B84" s="2"/>
      <c r="C84" s="2"/>
      <c r="D84" s="2"/>
      <c r="E84" s="2"/>
      <c r="F84" s="2"/>
      <c r="G84" s="2"/>
      <c r="H84" s="2"/>
      <c r="I84" s="2"/>
      <c r="J84" s="2"/>
      <c r="K84" s="2"/>
      <c r="L84" s="2"/>
      <c r="M84" s="2"/>
      <c r="N84" s="2"/>
      <c r="O84" s="2"/>
      <c r="P84" s="2"/>
      <c r="Q84" s="2"/>
    </row>
    <row r="85" spans="1:17" ht="15.75" customHeight="1" x14ac:dyDescent="0.25">
      <c r="A85" s="2"/>
      <c r="B85" s="2"/>
      <c r="C85" s="2"/>
      <c r="D85" s="2"/>
      <c r="E85" s="2"/>
      <c r="F85" s="2"/>
      <c r="G85" s="2"/>
      <c r="H85" s="2"/>
      <c r="I85" s="2"/>
      <c r="J85" s="2"/>
      <c r="K85" s="2"/>
      <c r="L85" s="2"/>
      <c r="M85" s="2"/>
      <c r="N85" s="2"/>
      <c r="O85" s="2"/>
      <c r="P85" s="2"/>
      <c r="Q85" s="2"/>
    </row>
    <row r="86" spans="1:17" ht="15.75" customHeight="1" x14ac:dyDescent="0.25">
      <c r="A86" s="2"/>
      <c r="B86" s="2"/>
      <c r="C86" s="2"/>
      <c r="D86" s="2"/>
      <c r="E86" s="2"/>
      <c r="F86" s="2"/>
      <c r="G86" s="2"/>
      <c r="H86" s="2"/>
      <c r="I86" s="2"/>
      <c r="J86" s="2"/>
      <c r="K86" s="2"/>
      <c r="L86" s="2"/>
      <c r="M86" s="2"/>
      <c r="N86" s="2"/>
      <c r="O86" s="2"/>
      <c r="P86" s="2"/>
      <c r="Q86" s="2"/>
    </row>
    <row r="87" spans="1:17" ht="15.75" customHeight="1" x14ac:dyDescent="0.25">
      <c r="A87" s="2"/>
      <c r="B87" s="2"/>
      <c r="C87" s="2"/>
      <c r="D87" s="2"/>
      <c r="E87" s="2"/>
      <c r="F87" s="2"/>
      <c r="G87" s="2"/>
      <c r="H87" s="2"/>
      <c r="I87" s="2"/>
      <c r="J87" s="2"/>
      <c r="K87" s="2"/>
      <c r="L87" s="2"/>
      <c r="M87" s="2"/>
      <c r="N87" s="2"/>
      <c r="O87" s="2"/>
      <c r="P87" s="2"/>
      <c r="Q87" s="2"/>
    </row>
    <row r="88" spans="1:17" ht="15.75" customHeight="1" x14ac:dyDescent="0.25">
      <c r="A88" s="2"/>
      <c r="B88" s="2"/>
      <c r="C88" s="2"/>
      <c r="D88" s="2"/>
      <c r="E88" s="2"/>
      <c r="F88" s="2"/>
      <c r="G88" s="2"/>
      <c r="H88" s="2"/>
      <c r="I88" s="2"/>
      <c r="J88" s="2"/>
      <c r="K88" s="2"/>
      <c r="L88" s="2"/>
      <c r="M88" s="2"/>
      <c r="N88" s="2"/>
      <c r="O88" s="2"/>
      <c r="P88" s="2"/>
      <c r="Q88" s="2"/>
    </row>
    <row r="89" spans="1:17" ht="15.75" customHeight="1" x14ac:dyDescent="0.25">
      <c r="A89" s="2"/>
      <c r="B89" s="2"/>
      <c r="C89" s="2"/>
      <c r="D89" s="2"/>
      <c r="E89" s="2"/>
      <c r="F89" s="2"/>
      <c r="G89" s="2"/>
      <c r="H89" s="2"/>
      <c r="I89" s="2"/>
      <c r="J89" s="2"/>
      <c r="K89" s="2"/>
      <c r="L89" s="2"/>
      <c r="M89" s="2"/>
      <c r="N89" s="2"/>
      <c r="O89" s="2"/>
      <c r="P89" s="2"/>
      <c r="Q89" s="2"/>
    </row>
    <row r="90" spans="1:17" ht="15.75" customHeight="1" x14ac:dyDescent="0.25">
      <c r="A90" s="2"/>
      <c r="B90" s="2"/>
      <c r="C90" s="2"/>
      <c r="D90" s="2"/>
      <c r="E90" s="2"/>
      <c r="F90" s="2"/>
      <c r="G90" s="2"/>
      <c r="H90" s="2"/>
      <c r="I90" s="2"/>
      <c r="J90" s="2"/>
      <c r="K90" s="2"/>
      <c r="L90" s="2"/>
      <c r="M90" s="2"/>
      <c r="N90" s="2"/>
      <c r="O90" s="2"/>
      <c r="P90" s="2"/>
      <c r="Q90" s="2"/>
    </row>
    <row r="91" spans="1:17" ht="15.75" customHeight="1" x14ac:dyDescent="0.25">
      <c r="A91" s="2"/>
      <c r="B91" s="2"/>
      <c r="C91" s="2"/>
      <c r="D91" s="2"/>
      <c r="E91" s="2"/>
      <c r="F91" s="2"/>
      <c r="G91" s="2"/>
      <c r="H91" s="2"/>
      <c r="I91" s="2"/>
      <c r="J91" s="2"/>
      <c r="K91" s="2"/>
      <c r="L91" s="2"/>
      <c r="M91" s="2"/>
      <c r="N91" s="2"/>
      <c r="O91" s="2"/>
      <c r="P91" s="2"/>
      <c r="Q91" s="2"/>
    </row>
    <row r="92" spans="1:17" ht="15.75" customHeight="1" x14ac:dyDescent="0.25">
      <c r="A92" s="2"/>
      <c r="B92" s="2"/>
      <c r="C92" s="2"/>
      <c r="D92" s="2"/>
      <c r="E92" s="2"/>
      <c r="F92" s="2"/>
      <c r="G92" s="2"/>
      <c r="H92" s="2"/>
      <c r="I92" s="2"/>
      <c r="J92" s="2"/>
      <c r="K92" s="2"/>
      <c r="L92" s="2"/>
      <c r="M92" s="2"/>
      <c r="N92" s="2"/>
      <c r="O92" s="2"/>
      <c r="P92" s="2"/>
      <c r="Q92" s="2"/>
    </row>
    <row r="93" spans="1:17" ht="15.75" customHeight="1" x14ac:dyDescent="0.25">
      <c r="A93" s="2"/>
      <c r="B93" s="2"/>
      <c r="C93" s="2"/>
      <c r="D93" s="2"/>
      <c r="E93" s="2"/>
      <c r="F93" s="2"/>
      <c r="G93" s="2"/>
      <c r="H93" s="2"/>
      <c r="I93" s="2"/>
      <c r="J93" s="2"/>
      <c r="K93" s="2"/>
      <c r="L93" s="2"/>
      <c r="M93" s="2"/>
      <c r="N93" s="2"/>
      <c r="O93" s="2"/>
      <c r="P93" s="2"/>
      <c r="Q93" s="2"/>
    </row>
    <row r="94" spans="1:17" ht="15.75" customHeight="1" x14ac:dyDescent="0.25">
      <c r="A94" s="2"/>
      <c r="B94" s="2"/>
      <c r="C94" s="2"/>
      <c r="D94" s="2"/>
      <c r="E94" s="2"/>
      <c r="F94" s="2"/>
      <c r="G94" s="2"/>
      <c r="H94" s="2"/>
      <c r="I94" s="2"/>
      <c r="J94" s="2"/>
      <c r="K94" s="2"/>
      <c r="L94" s="2"/>
      <c r="M94" s="2"/>
      <c r="N94" s="2"/>
      <c r="O94" s="2"/>
      <c r="P94" s="2"/>
      <c r="Q94" s="2"/>
    </row>
    <row r="95" spans="1:17" ht="15.75" customHeight="1" x14ac:dyDescent="0.25">
      <c r="A95" s="2"/>
      <c r="B95" s="2"/>
      <c r="C95" s="2"/>
      <c r="D95" s="2"/>
      <c r="E95" s="2"/>
      <c r="F95" s="2"/>
      <c r="G95" s="2"/>
      <c r="H95" s="2"/>
      <c r="I95" s="2"/>
      <c r="J95" s="2"/>
      <c r="K95" s="2"/>
      <c r="L95" s="2"/>
      <c r="M95" s="2"/>
      <c r="N95" s="2"/>
      <c r="O95" s="2"/>
      <c r="P95" s="2"/>
      <c r="Q95" s="2"/>
    </row>
    <row r="96" spans="1:17" ht="15.75" customHeight="1" x14ac:dyDescent="0.25">
      <c r="A96" s="2"/>
      <c r="B96" s="2"/>
      <c r="C96" s="2"/>
      <c r="D96" s="2"/>
      <c r="E96" s="2"/>
      <c r="F96" s="2"/>
      <c r="G96" s="2"/>
      <c r="H96" s="2"/>
      <c r="I96" s="2"/>
      <c r="J96" s="2"/>
      <c r="K96" s="2"/>
      <c r="L96" s="2"/>
      <c r="M96" s="2"/>
      <c r="N96" s="2"/>
      <c r="O96" s="2"/>
      <c r="P96" s="2"/>
      <c r="Q96" s="2"/>
    </row>
    <row r="97" spans="1:17" ht="15.75" customHeight="1" x14ac:dyDescent="0.25">
      <c r="A97" s="2"/>
      <c r="B97" s="2"/>
      <c r="C97" s="2"/>
      <c r="D97" s="2"/>
      <c r="E97" s="2"/>
      <c r="F97" s="2"/>
      <c r="G97" s="2"/>
      <c r="H97" s="2"/>
      <c r="I97" s="2"/>
      <c r="J97" s="2"/>
      <c r="K97" s="2"/>
      <c r="L97" s="2"/>
      <c r="M97" s="2"/>
      <c r="N97" s="2"/>
      <c r="O97" s="2"/>
      <c r="P97" s="2"/>
      <c r="Q97" s="2"/>
    </row>
    <row r="98" spans="1:17" ht="15.75" customHeight="1" x14ac:dyDescent="0.25">
      <c r="A98" s="2"/>
      <c r="B98" s="2"/>
      <c r="C98" s="2"/>
      <c r="D98" s="2"/>
      <c r="E98" s="2"/>
      <c r="F98" s="2"/>
      <c r="G98" s="2"/>
      <c r="H98" s="2"/>
      <c r="I98" s="2"/>
      <c r="J98" s="2"/>
      <c r="K98" s="2"/>
      <c r="L98" s="2"/>
      <c r="M98" s="2"/>
      <c r="N98" s="2"/>
      <c r="O98" s="2"/>
      <c r="P98" s="2"/>
      <c r="Q98" s="2"/>
    </row>
    <row r="99" spans="1:17" ht="15.75" customHeight="1" x14ac:dyDescent="0.25">
      <c r="A99" s="2"/>
      <c r="B99" s="2"/>
      <c r="C99" s="2"/>
      <c r="D99" s="2"/>
      <c r="E99" s="2"/>
      <c r="F99" s="2"/>
      <c r="G99" s="2"/>
      <c r="H99" s="2"/>
      <c r="I99" s="2"/>
      <c r="J99" s="2"/>
      <c r="K99" s="2"/>
      <c r="L99" s="2"/>
      <c r="M99" s="2"/>
      <c r="N99" s="2"/>
      <c r="O99" s="2"/>
      <c r="P99" s="2"/>
      <c r="Q99" s="2"/>
    </row>
    <row r="100" spans="1:17" ht="15.75" customHeight="1" x14ac:dyDescent="0.25">
      <c r="A100" s="2"/>
      <c r="B100" s="2"/>
      <c r="C100" s="2"/>
      <c r="D100" s="2"/>
      <c r="E100" s="2"/>
      <c r="F100" s="2"/>
      <c r="G100" s="2"/>
      <c r="H100" s="2"/>
      <c r="I100" s="2"/>
      <c r="J100" s="2"/>
      <c r="K100" s="2"/>
      <c r="L100" s="2"/>
      <c r="M100" s="2"/>
      <c r="N100" s="2"/>
      <c r="O100" s="2"/>
      <c r="P100" s="2"/>
      <c r="Q100" s="2"/>
    </row>
    <row r="101" spans="1:17" ht="15.75" customHeight="1" x14ac:dyDescent="0.25">
      <c r="A101" s="2"/>
      <c r="B101" s="2"/>
      <c r="C101" s="2"/>
      <c r="D101" s="2"/>
      <c r="E101" s="2"/>
      <c r="F101" s="2"/>
      <c r="G101" s="2"/>
      <c r="H101" s="2"/>
      <c r="I101" s="2"/>
      <c r="J101" s="2"/>
      <c r="K101" s="2"/>
      <c r="L101" s="2"/>
      <c r="M101" s="2"/>
      <c r="N101" s="2"/>
      <c r="O101" s="2"/>
      <c r="P101" s="2"/>
      <c r="Q101" s="2"/>
    </row>
  </sheetData>
  <mergeCells count="37">
    <mergeCell ref="L11:L12"/>
    <mergeCell ref="M11:N11"/>
    <mergeCell ref="A1:J1"/>
    <mergeCell ref="A2:J2"/>
    <mergeCell ref="A3:J3"/>
    <mergeCell ref="A4:J4"/>
    <mergeCell ref="A5:B5"/>
    <mergeCell ref="C5:J5"/>
    <mergeCell ref="A6:B6"/>
    <mergeCell ref="C6:J6"/>
    <mergeCell ref="A7:B7"/>
    <mergeCell ref="C7:J7"/>
    <mergeCell ref="A8:B8"/>
    <mergeCell ref="C8:J8"/>
    <mergeCell ref="A9:B9"/>
    <mergeCell ref="C9:J9"/>
    <mergeCell ref="A10:B10"/>
    <mergeCell ref="C10:J10"/>
    <mergeCell ref="A11:A12"/>
    <mergeCell ref="B11:B12"/>
    <mergeCell ref="C11:C12"/>
    <mergeCell ref="D11:D12"/>
    <mergeCell ref="E11:E12"/>
    <mergeCell ref="F11:F12"/>
    <mergeCell ref="G11:G12"/>
    <mergeCell ref="H11:H12"/>
    <mergeCell ref="I11:I12"/>
    <mergeCell ref="J11:J12"/>
    <mergeCell ref="A61:D61"/>
    <mergeCell ref="E61:J61"/>
    <mergeCell ref="A72:D72"/>
    <mergeCell ref="A62:G62"/>
    <mergeCell ref="A63:D64"/>
    <mergeCell ref="E63:G63"/>
    <mergeCell ref="E64:G64"/>
    <mergeCell ref="A66:J66"/>
    <mergeCell ref="H67:J67"/>
  </mergeCell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1"/>
  <sheetViews>
    <sheetView topLeftCell="C52" workbookViewId="0">
      <selection activeCell="M16" sqref="M16"/>
    </sheetView>
  </sheetViews>
  <sheetFormatPr defaultColWidth="14.42578125" defaultRowHeight="15" x14ac:dyDescent="0.25"/>
  <cols>
    <col min="1" max="1" width="10.5703125" style="85" customWidth="1"/>
    <col min="2" max="2" width="18.5703125" style="85" customWidth="1"/>
    <col min="3" max="4" width="12.7109375" style="85" customWidth="1"/>
    <col min="5" max="5" width="14.7109375" style="85" customWidth="1"/>
    <col min="6" max="6" width="12.42578125" style="85" customWidth="1"/>
    <col min="7" max="7" width="15.140625" style="85" customWidth="1"/>
    <col min="8" max="9" width="12.7109375" style="85" customWidth="1"/>
    <col min="10" max="10" width="15" style="85" customWidth="1"/>
    <col min="11" max="11" width="9.140625" style="85" customWidth="1"/>
    <col min="12" max="12" width="13" style="85" customWidth="1"/>
    <col min="13" max="13" width="12.7109375" style="85" customWidth="1"/>
    <col min="14" max="14" width="14.28515625" style="85" customWidth="1"/>
    <col min="15" max="15" width="7.85546875" style="85" customWidth="1"/>
    <col min="16" max="17" width="9.140625" style="85" customWidth="1"/>
    <col min="18" max="16384" width="14.42578125" style="85"/>
  </cols>
  <sheetData>
    <row r="1" spans="1:17" ht="24" x14ac:dyDescent="0.4">
      <c r="A1" s="108" t="s">
        <v>0</v>
      </c>
      <c r="B1" s="109"/>
      <c r="C1" s="109"/>
      <c r="D1" s="109"/>
      <c r="E1" s="109"/>
      <c r="F1" s="109"/>
      <c r="G1" s="109"/>
      <c r="H1" s="109"/>
      <c r="I1" s="109"/>
      <c r="J1" s="110"/>
      <c r="K1" s="1"/>
      <c r="L1" s="2"/>
      <c r="M1" s="2"/>
      <c r="N1" s="2"/>
      <c r="O1" s="3"/>
      <c r="P1" s="4" t="s">
        <v>1</v>
      </c>
      <c r="Q1" s="2"/>
    </row>
    <row r="2" spans="1:17" ht="18.75" x14ac:dyDescent="0.3">
      <c r="A2" s="111" t="s">
        <v>2</v>
      </c>
      <c r="B2" s="109"/>
      <c r="C2" s="109"/>
      <c r="D2" s="109"/>
      <c r="E2" s="109"/>
      <c r="F2" s="109"/>
      <c r="G2" s="109"/>
      <c r="H2" s="109"/>
      <c r="I2" s="109"/>
      <c r="J2" s="110"/>
      <c r="K2" s="2"/>
      <c r="L2" s="2"/>
      <c r="M2" s="2"/>
      <c r="N2" s="2"/>
      <c r="O2" s="5"/>
      <c r="P2" s="4" t="s">
        <v>3</v>
      </c>
      <c r="Q2" s="2"/>
    </row>
    <row r="3" spans="1:17" ht="18.75" customHeight="1" x14ac:dyDescent="0.25">
      <c r="A3" s="112" t="s">
        <v>235</v>
      </c>
      <c r="B3" s="113"/>
      <c r="C3" s="113"/>
      <c r="D3" s="113"/>
      <c r="E3" s="113"/>
      <c r="F3" s="113"/>
      <c r="G3" s="113"/>
      <c r="H3" s="113"/>
      <c r="I3" s="113"/>
      <c r="J3" s="114"/>
      <c r="K3" s="6"/>
      <c r="L3" s="6"/>
      <c r="N3" s="6"/>
      <c r="O3" s="6"/>
      <c r="P3" s="6"/>
      <c r="Q3" s="6"/>
    </row>
    <row r="4" spans="1:17" ht="24" x14ac:dyDescent="0.4">
      <c r="A4" s="108" t="s">
        <v>4</v>
      </c>
      <c r="B4" s="109"/>
      <c r="C4" s="109"/>
      <c r="D4" s="109"/>
      <c r="E4" s="109"/>
      <c r="F4" s="109"/>
      <c r="G4" s="109"/>
      <c r="H4" s="109"/>
      <c r="I4" s="109"/>
      <c r="J4" s="110"/>
      <c r="K4" s="2"/>
      <c r="L4" s="2"/>
      <c r="M4" s="6"/>
      <c r="N4" s="2"/>
      <c r="O4" s="2"/>
      <c r="P4" s="2"/>
      <c r="Q4" s="2"/>
    </row>
    <row r="5" spans="1:17" x14ac:dyDescent="0.25">
      <c r="A5" s="115" t="s">
        <v>5</v>
      </c>
      <c r="B5" s="110"/>
      <c r="C5" s="116" t="s">
        <v>6</v>
      </c>
      <c r="D5" s="109"/>
      <c r="E5" s="109"/>
      <c r="F5" s="109"/>
      <c r="G5" s="109"/>
      <c r="H5" s="109"/>
      <c r="I5" s="109"/>
      <c r="J5" s="110"/>
      <c r="K5" s="2"/>
      <c r="L5" s="2"/>
      <c r="M5" s="2"/>
      <c r="N5" s="2"/>
      <c r="O5" s="2"/>
      <c r="P5" s="2"/>
      <c r="Q5" s="2"/>
    </row>
    <row r="6" spans="1:17" ht="45" customHeight="1" x14ac:dyDescent="0.25">
      <c r="A6" s="117" t="s">
        <v>7</v>
      </c>
      <c r="B6" s="110"/>
      <c r="C6" s="118" t="s">
        <v>8</v>
      </c>
      <c r="D6" s="109"/>
      <c r="E6" s="109"/>
      <c r="F6" s="109"/>
      <c r="G6" s="109"/>
      <c r="H6" s="109"/>
      <c r="I6" s="109"/>
      <c r="J6" s="110"/>
      <c r="K6" s="2"/>
      <c r="L6" s="2"/>
      <c r="M6" s="2"/>
      <c r="N6" s="2"/>
      <c r="O6" s="2"/>
      <c r="P6" s="2"/>
      <c r="Q6" s="2"/>
    </row>
    <row r="7" spans="1:17" x14ac:dyDescent="0.25">
      <c r="A7" s="117" t="s">
        <v>9</v>
      </c>
      <c r="B7" s="110"/>
      <c r="C7" s="119" t="s">
        <v>10</v>
      </c>
      <c r="D7" s="109"/>
      <c r="E7" s="109"/>
      <c r="F7" s="109"/>
      <c r="G7" s="109"/>
      <c r="H7" s="109"/>
      <c r="I7" s="109"/>
      <c r="J7" s="110"/>
      <c r="K7" s="2"/>
      <c r="L7" s="2"/>
      <c r="M7" s="2"/>
      <c r="N7" s="2"/>
      <c r="O7" s="2"/>
      <c r="P7" s="2"/>
      <c r="Q7" s="2"/>
    </row>
    <row r="8" spans="1:17" x14ac:dyDescent="0.25">
      <c r="A8" s="117" t="s">
        <v>11</v>
      </c>
      <c r="B8" s="110"/>
      <c r="C8" s="119" t="s">
        <v>12</v>
      </c>
      <c r="D8" s="109"/>
      <c r="E8" s="109"/>
      <c r="F8" s="109"/>
      <c r="G8" s="109"/>
      <c r="H8" s="109"/>
      <c r="I8" s="109"/>
      <c r="J8" s="110"/>
      <c r="K8" s="2"/>
      <c r="L8" s="2"/>
      <c r="M8" s="2"/>
      <c r="N8" s="2"/>
      <c r="O8" s="2"/>
      <c r="P8" s="2"/>
      <c r="Q8" s="2"/>
    </row>
    <row r="9" spans="1:17" x14ac:dyDescent="0.25">
      <c r="A9" s="120" t="s">
        <v>13</v>
      </c>
      <c r="B9" s="110"/>
      <c r="C9" s="121" t="s">
        <v>236</v>
      </c>
      <c r="D9" s="122"/>
      <c r="E9" s="122"/>
      <c r="F9" s="122"/>
      <c r="G9" s="122"/>
      <c r="H9" s="122"/>
      <c r="I9" s="122"/>
      <c r="J9" s="123"/>
      <c r="K9" s="6"/>
      <c r="L9" s="6"/>
      <c r="M9" s="6"/>
      <c r="N9" s="6"/>
      <c r="O9" s="6"/>
      <c r="P9" s="6"/>
      <c r="Q9" s="6"/>
    </row>
    <row r="10" spans="1:17" x14ac:dyDescent="0.25">
      <c r="A10" s="117" t="s">
        <v>14</v>
      </c>
      <c r="B10" s="110"/>
      <c r="C10" s="121"/>
      <c r="D10" s="122"/>
      <c r="E10" s="122"/>
      <c r="F10" s="122"/>
      <c r="G10" s="122"/>
      <c r="H10" s="122"/>
      <c r="I10" s="122"/>
      <c r="J10" s="123"/>
      <c r="K10" s="2"/>
      <c r="L10" s="2"/>
      <c r="M10" s="2"/>
      <c r="N10" s="2"/>
      <c r="O10" s="2"/>
      <c r="P10" s="2"/>
      <c r="Q10" s="2"/>
    </row>
    <row r="11" spans="1:17" ht="33" customHeight="1" x14ac:dyDescent="0.25">
      <c r="A11" s="124" t="s">
        <v>15</v>
      </c>
      <c r="B11" s="124" t="s">
        <v>16</v>
      </c>
      <c r="C11" s="126" t="s">
        <v>17</v>
      </c>
      <c r="D11" s="126" t="s">
        <v>18</v>
      </c>
      <c r="E11" s="124" t="s">
        <v>19</v>
      </c>
      <c r="F11" s="124" t="s">
        <v>15</v>
      </c>
      <c r="G11" s="124" t="s">
        <v>16</v>
      </c>
      <c r="H11" s="126" t="s">
        <v>17</v>
      </c>
      <c r="I11" s="126" t="s">
        <v>18</v>
      </c>
      <c r="J11" s="124" t="s">
        <v>19</v>
      </c>
      <c r="K11" s="2"/>
      <c r="L11" s="175" t="s">
        <v>16</v>
      </c>
      <c r="M11" s="176" t="s">
        <v>293</v>
      </c>
      <c r="N11" s="176"/>
      <c r="O11" s="2"/>
      <c r="P11" s="2"/>
      <c r="Q11" s="2"/>
    </row>
    <row r="12" spans="1:17" ht="13.5" customHeight="1" x14ac:dyDescent="0.25">
      <c r="A12" s="125"/>
      <c r="B12" s="125"/>
      <c r="C12" s="125"/>
      <c r="D12" s="125"/>
      <c r="E12" s="125"/>
      <c r="F12" s="125"/>
      <c r="G12" s="125"/>
      <c r="H12" s="125"/>
      <c r="I12" s="125"/>
      <c r="J12" s="125"/>
      <c r="K12" s="2"/>
      <c r="L12" s="175"/>
      <c r="M12" s="7" t="s">
        <v>17</v>
      </c>
      <c r="N12" s="2" t="s">
        <v>18</v>
      </c>
      <c r="O12" s="2"/>
      <c r="P12" s="2"/>
      <c r="Q12" s="2"/>
    </row>
    <row r="13" spans="1:17" x14ac:dyDescent="0.25">
      <c r="A13" s="8">
        <v>1</v>
      </c>
      <c r="B13" s="9" t="s">
        <v>20</v>
      </c>
      <c r="C13" s="78">
        <v>225</v>
      </c>
      <c r="D13" s="81">
        <v>220</v>
      </c>
      <c r="E13" s="11">
        <f t="shared" ref="E13:E60" si="0">SUM(C13,D13)</f>
        <v>445</v>
      </c>
      <c r="F13" s="8">
        <v>49</v>
      </c>
      <c r="G13" s="12" t="s">
        <v>21</v>
      </c>
      <c r="H13" s="78">
        <v>225</v>
      </c>
      <c r="I13" s="81">
        <v>220</v>
      </c>
      <c r="J13" s="8">
        <f t="shared" ref="J13:J60" si="1">SUM(H13,I13)</f>
        <v>445</v>
      </c>
      <c r="K13" s="2"/>
      <c r="L13" s="2"/>
      <c r="M13" s="7"/>
      <c r="N13" s="7"/>
      <c r="O13" s="2"/>
      <c r="P13" s="2"/>
      <c r="Q13" s="2"/>
    </row>
    <row r="14" spans="1:17" x14ac:dyDescent="0.25">
      <c r="A14" s="8">
        <f t="shared" ref="A14:A36" si="2">A13+1</f>
        <v>2</v>
      </c>
      <c r="B14" s="9" t="s">
        <v>22</v>
      </c>
      <c r="C14" s="78">
        <v>225</v>
      </c>
      <c r="D14" s="81">
        <v>220</v>
      </c>
      <c r="E14" s="11">
        <f t="shared" si="0"/>
        <v>445</v>
      </c>
      <c r="F14" s="8">
        <f t="shared" ref="F14:F36" si="3">F13+1</f>
        <v>50</v>
      </c>
      <c r="G14" s="12" t="s">
        <v>23</v>
      </c>
      <c r="H14" s="78">
        <v>225</v>
      </c>
      <c r="I14" s="81">
        <v>220</v>
      </c>
      <c r="J14" s="8">
        <f t="shared" si="1"/>
        <v>445</v>
      </c>
      <c r="K14" s="2"/>
      <c r="L14" s="2" t="s">
        <v>20</v>
      </c>
      <c r="M14" s="7">
        <f>AVERAGE(C13:C16)</f>
        <v>225</v>
      </c>
      <c r="N14" s="7">
        <f>AVERAGE(D13:D16)</f>
        <v>220</v>
      </c>
      <c r="O14" s="2"/>
      <c r="P14" s="2"/>
      <c r="Q14" s="2"/>
    </row>
    <row r="15" spans="1:17" x14ac:dyDescent="0.25">
      <c r="A15" s="8">
        <f t="shared" si="2"/>
        <v>3</v>
      </c>
      <c r="B15" s="9" t="s">
        <v>24</v>
      </c>
      <c r="C15" s="78">
        <v>225</v>
      </c>
      <c r="D15" s="81">
        <v>220</v>
      </c>
      <c r="E15" s="11">
        <f t="shared" si="0"/>
        <v>445</v>
      </c>
      <c r="F15" s="8">
        <f t="shared" si="3"/>
        <v>51</v>
      </c>
      <c r="G15" s="12" t="s">
        <v>25</v>
      </c>
      <c r="H15" s="78">
        <v>225</v>
      </c>
      <c r="I15" s="81">
        <v>220</v>
      </c>
      <c r="J15" s="8">
        <f t="shared" si="1"/>
        <v>445</v>
      </c>
      <c r="K15" s="2"/>
      <c r="L15" s="2" t="s">
        <v>28</v>
      </c>
      <c r="M15" s="7">
        <f>AVERAGE(C17:C20)</f>
        <v>225</v>
      </c>
      <c r="N15" s="7">
        <f>AVERAGE(D17:D20)</f>
        <v>220</v>
      </c>
      <c r="O15" s="2"/>
      <c r="P15" s="2"/>
      <c r="Q15" s="2"/>
    </row>
    <row r="16" spans="1:17" x14ac:dyDescent="0.25">
      <c r="A16" s="8">
        <f t="shared" si="2"/>
        <v>4</v>
      </c>
      <c r="B16" s="9" t="s">
        <v>26</v>
      </c>
      <c r="C16" s="78">
        <v>225</v>
      </c>
      <c r="D16" s="81">
        <v>220</v>
      </c>
      <c r="E16" s="11">
        <f t="shared" si="0"/>
        <v>445</v>
      </c>
      <c r="F16" s="8">
        <f t="shared" si="3"/>
        <v>52</v>
      </c>
      <c r="G16" s="12" t="s">
        <v>27</v>
      </c>
      <c r="H16" s="78">
        <v>225</v>
      </c>
      <c r="I16" s="81">
        <v>220</v>
      </c>
      <c r="J16" s="8">
        <f t="shared" si="1"/>
        <v>445</v>
      </c>
      <c r="K16" s="2"/>
      <c r="L16" s="2" t="s">
        <v>36</v>
      </c>
      <c r="M16" s="7">
        <f>AVERAGE(C21:C24)</f>
        <v>225</v>
      </c>
      <c r="N16" s="7">
        <f>AVERAGE(D21:D24)</f>
        <v>220</v>
      </c>
      <c r="O16" s="2"/>
      <c r="P16" s="2"/>
      <c r="Q16" s="2"/>
    </row>
    <row r="17" spans="1:17" x14ac:dyDescent="0.25">
      <c r="A17" s="8">
        <f t="shared" si="2"/>
        <v>5</v>
      </c>
      <c r="B17" s="9" t="s">
        <v>28</v>
      </c>
      <c r="C17" s="78">
        <v>225</v>
      </c>
      <c r="D17" s="81">
        <v>220</v>
      </c>
      <c r="E17" s="11">
        <f t="shared" si="0"/>
        <v>445</v>
      </c>
      <c r="F17" s="8">
        <f t="shared" si="3"/>
        <v>53</v>
      </c>
      <c r="G17" s="12" t="s">
        <v>29</v>
      </c>
      <c r="H17" s="78">
        <v>225</v>
      </c>
      <c r="I17" s="81">
        <v>220</v>
      </c>
      <c r="J17" s="8">
        <f t="shared" si="1"/>
        <v>445</v>
      </c>
      <c r="K17" s="2"/>
      <c r="L17" s="2" t="s">
        <v>44</v>
      </c>
      <c r="M17" s="7">
        <f>AVERAGE(C25:C28)</f>
        <v>225</v>
      </c>
      <c r="N17" s="7">
        <f>AVERAGE(D25:D28)</f>
        <v>220</v>
      </c>
      <c r="O17" s="2"/>
      <c r="P17" s="2"/>
      <c r="Q17" s="2"/>
    </row>
    <row r="18" spans="1:17" x14ac:dyDescent="0.25">
      <c r="A18" s="8">
        <f t="shared" si="2"/>
        <v>6</v>
      </c>
      <c r="B18" s="9" t="s">
        <v>30</v>
      </c>
      <c r="C18" s="78">
        <v>225</v>
      </c>
      <c r="D18" s="81">
        <v>220</v>
      </c>
      <c r="E18" s="11">
        <f t="shared" si="0"/>
        <v>445</v>
      </c>
      <c r="F18" s="8">
        <f t="shared" si="3"/>
        <v>54</v>
      </c>
      <c r="G18" s="12" t="s">
        <v>31</v>
      </c>
      <c r="H18" s="78">
        <v>225</v>
      </c>
      <c r="I18" s="81">
        <v>220</v>
      </c>
      <c r="J18" s="8">
        <f t="shared" si="1"/>
        <v>445</v>
      </c>
      <c r="K18" s="2"/>
      <c r="L18" s="2" t="s">
        <v>52</v>
      </c>
      <c r="M18" s="7">
        <f>AVERAGE(C29:C32)</f>
        <v>225</v>
      </c>
      <c r="N18" s="7">
        <f>AVERAGE(D29:D32)</f>
        <v>220</v>
      </c>
      <c r="O18" s="2"/>
      <c r="P18" s="2"/>
      <c r="Q18" s="2"/>
    </row>
    <row r="19" spans="1:17" x14ac:dyDescent="0.25">
      <c r="A19" s="8">
        <f t="shared" si="2"/>
        <v>7</v>
      </c>
      <c r="B19" s="9" t="s">
        <v>32</v>
      </c>
      <c r="C19" s="78">
        <v>225</v>
      </c>
      <c r="D19" s="81">
        <v>220</v>
      </c>
      <c r="E19" s="11">
        <f t="shared" si="0"/>
        <v>445</v>
      </c>
      <c r="F19" s="8">
        <f t="shared" si="3"/>
        <v>55</v>
      </c>
      <c r="G19" s="12" t="s">
        <v>33</v>
      </c>
      <c r="H19" s="78">
        <v>225</v>
      </c>
      <c r="I19" s="81">
        <v>220</v>
      </c>
      <c r="J19" s="8">
        <f t="shared" si="1"/>
        <v>445</v>
      </c>
      <c r="K19" s="2"/>
      <c r="L19" s="2" t="s">
        <v>60</v>
      </c>
      <c r="M19" s="7">
        <f>AVERAGE(C33:C36)</f>
        <v>225</v>
      </c>
      <c r="N19" s="7">
        <f>AVERAGE(D33:D36)</f>
        <v>220</v>
      </c>
      <c r="O19" s="2"/>
      <c r="P19" s="2"/>
      <c r="Q19" s="2"/>
    </row>
    <row r="20" spans="1:17" x14ac:dyDescent="0.25">
      <c r="A20" s="8">
        <f t="shared" si="2"/>
        <v>8</v>
      </c>
      <c r="B20" s="9" t="s">
        <v>34</v>
      </c>
      <c r="C20" s="78">
        <v>225</v>
      </c>
      <c r="D20" s="81">
        <v>220</v>
      </c>
      <c r="E20" s="11">
        <f t="shared" si="0"/>
        <v>445</v>
      </c>
      <c r="F20" s="8">
        <f t="shared" si="3"/>
        <v>56</v>
      </c>
      <c r="G20" s="12" t="s">
        <v>35</v>
      </c>
      <c r="H20" s="78">
        <v>225</v>
      </c>
      <c r="I20" s="81">
        <v>220</v>
      </c>
      <c r="J20" s="8">
        <f t="shared" si="1"/>
        <v>445</v>
      </c>
      <c r="K20" s="2"/>
      <c r="L20" s="2" t="s">
        <v>68</v>
      </c>
      <c r="M20" s="7">
        <f>AVERAGE(C37:C40)</f>
        <v>225</v>
      </c>
      <c r="N20" s="7">
        <f>AVERAGE(D37:D40)</f>
        <v>220</v>
      </c>
      <c r="O20" s="2"/>
      <c r="P20" s="2"/>
      <c r="Q20" s="2"/>
    </row>
    <row r="21" spans="1:17" ht="15.75" customHeight="1" x14ac:dyDescent="0.25">
      <c r="A21" s="8">
        <f t="shared" si="2"/>
        <v>9</v>
      </c>
      <c r="B21" s="9" t="s">
        <v>36</v>
      </c>
      <c r="C21" s="78">
        <v>225</v>
      </c>
      <c r="D21" s="81">
        <v>220</v>
      </c>
      <c r="E21" s="11">
        <f t="shared" si="0"/>
        <v>445</v>
      </c>
      <c r="F21" s="8">
        <f t="shared" si="3"/>
        <v>57</v>
      </c>
      <c r="G21" s="12" t="s">
        <v>37</v>
      </c>
      <c r="H21" s="78">
        <v>225</v>
      </c>
      <c r="I21" s="81">
        <v>220</v>
      </c>
      <c r="J21" s="8">
        <f t="shared" si="1"/>
        <v>445</v>
      </c>
      <c r="K21" s="2"/>
      <c r="L21" s="2" t="s">
        <v>76</v>
      </c>
      <c r="M21" s="7">
        <f>AVERAGE(C41:C44)</f>
        <v>225</v>
      </c>
      <c r="N21" s="7">
        <f>AVERAGE(D41:D44)</f>
        <v>220</v>
      </c>
      <c r="O21" s="2"/>
      <c r="P21" s="2"/>
      <c r="Q21" s="2"/>
    </row>
    <row r="22" spans="1:17" ht="15.75" customHeight="1" x14ac:dyDescent="0.25">
      <c r="A22" s="8">
        <f t="shared" si="2"/>
        <v>10</v>
      </c>
      <c r="B22" s="9" t="s">
        <v>38</v>
      </c>
      <c r="C22" s="78">
        <v>225</v>
      </c>
      <c r="D22" s="81">
        <v>220</v>
      </c>
      <c r="E22" s="11">
        <f t="shared" si="0"/>
        <v>445</v>
      </c>
      <c r="F22" s="8">
        <f t="shared" si="3"/>
        <v>58</v>
      </c>
      <c r="G22" s="12" t="s">
        <v>39</v>
      </c>
      <c r="H22" s="78">
        <v>225</v>
      </c>
      <c r="I22" s="81">
        <v>220</v>
      </c>
      <c r="J22" s="8">
        <f t="shared" si="1"/>
        <v>445</v>
      </c>
      <c r="K22" s="2"/>
      <c r="L22" s="2" t="s">
        <v>84</v>
      </c>
      <c r="M22" s="7">
        <f>AVERAGE(C45:C48)</f>
        <v>225</v>
      </c>
      <c r="N22" s="7">
        <f>AVERAGE(D45:D48)</f>
        <v>220</v>
      </c>
      <c r="O22" s="2"/>
      <c r="P22" s="2"/>
      <c r="Q22" s="2"/>
    </row>
    <row r="23" spans="1:17" ht="15.75" customHeight="1" x14ac:dyDescent="0.25">
      <c r="A23" s="8">
        <f t="shared" si="2"/>
        <v>11</v>
      </c>
      <c r="B23" s="9" t="s">
        <v>40</v>
      </c>
      <c r="C23" s="78">
        <v>225</v>
      </c>
      <c r="D23" s="81">
        <v>220</v>
      </c>
      <c r="E23" s="11">
        <f t="shared" si="0"/>
        <v>445</v>
      </c>
      <c r="F23" s="8">
        <f t="shared" si="3"/>
        <v>59</v>
      </c>
      <c r="G23" s="12" t="s">
        <v>41</v>
      </c>
      <c r="H23" s="78">
        <v>225</v>
      </c>
      <c r="I23" s="81">
        <v>220</v>
      </c>
      <c r="J23" s="8">
        <f t="shared" si="1"/>
        <v>445</v>
      </c>
      <c r="K23" s="2"/>
      <c r="L23" s="2" t="s">
        <v>92</v>
      </c>
      <c r="M23" s="7">
        <f>AVERAGE(C49:C52)</f>
        <v>225</v>
      </c>
      <c r="N23" s="7">
        <f>AVERAGE(D49:D52)</f>
        <v>220</v>
      </c>
      <c r="O23" s="2"/>
      <c r="P23" s="2"/>
      <c r="Q23" s="2"/>
    </row>
    <row r="24" spans="1:17" ht="15.75" customHeight="1" x14ac:dyDescent="0.25">
      <c r="A24" s="8">
        <f t="shared" si="2"/>
        <v>12</v>
      </c>
      <c r="B24" s="9" t="s">
        <v>42</v>
      </c>
      <c r="C24" s="78">
        <v>225</v>
      </c>
      <c r="D24" s="81">
        <v>220</v>
      </c>
      <c r="E24" s="11">
        <f t="shared" si="0"/>
        <v>445</v>
      </c>
      <c r="F24" s="8">
        <f t="shared" si="3"/>
        <v>60</v>
      </c>
      <c r="G24" s="12" t="s">
        <v>43</v>
      </c>
      <c r="H24" s="78">
        <v>225</v>
      </c>
      <c r="I24" s="81">
        <v>220</v>
      </c>
      <c r="J24" s="8">
        <f t="shared" si="1"/>
        <v>445</v>
      </c>
      <c r="K24" s="2"/>
      <c r="L24" s="13" t="s">
        <v>100</v>
      </c>
      <c r="M24" s="7">
        <f>AVERAGE(C53:C56)</f>
        <v>225</v>
      </c>
      <c r="N24" s="7">
        <f>AVERAGE(D53:D56)</f>
        <v>220</v>
      </c>
      <c r="O24" s="2"/>
      <c r="P24" s="2"/>
      <c r="Q24" s="2"/>
    </row>
    <row r="25" spans="1:17" ht="15.75" customHeight="1" x14ac:dyDescent="0.25">
      <c r="A25" s="8">
        <f t="shared" si="2"/>
        <v>13</v>
      </c>
      <c r="B25" s="9" t="s">
        <v>44</v>
      </c>
      <c r="C25" s="78">
        <v>225</v>
      </c>
      <c r="D25" s="81">
        <v>220</v>
      </c>
      <c r="E25" s="11">
        <f t="shared" si="0"/>
        <v>445</v>
      </c>
      <c r="F25" s="8">
        <f t="shared" si="3"/>
        <v>61</v>
      </c>
      <c r="G25" s="12" t="s">
        <v>45</v>
      </c>
      <c r="H25" s="78">
        <v>225</v>
      </c>
      <c r="I25" s="81">
        <v>220</v>
      </c>
      <c r="J25" s="8">
        <f t="shared" si="1"/>
        <v>445</v>
      </c>
      <c r="K25" s="2"/>
      <c r="L25" s="16" t="s">
        <v>108</v>
      </c>
      <c r="M25" s="7">
        <f>AVERAGE(C57:C60)</f>
        <v>225</v>
      </c>
      <c r="N25" s="7">
        <f>AVERAGE(D57:D60)</f>
        <v>220</v>
      </c>
      <c r="O25" s="2"/>
      <c r="P25" s="2"/>
      <c r="Q25" s="2"/>
    </row>
    <row r="26" spans="1:17" ht="15.75" customHeight="1" x14ac:dyDescent="0.25">
      <c r="A26" s="8">
        <f t="shared" si="2"/>
        <v>14</v>
      </c>
      <c r="B26" s="9" t="s">
        <v>46</v>
      </c>
      <c r="C26" s="78">
        <v>225</v>
      </c>
      <c r="D26" s="81">
        <v>220</v>
      </c>
      <c r="E26" s="11">
        <f t="shared" si="0"/>
        <v>445</v>
      </c>
      <c r="F26" s="8">
        <f t="shared" si="3"/>
        <v>62</v>
      </c>
      <c r="G26" s="12" t="s">
        <v>47</v>
      </c>
      <c r="H26" s="78">
        <v>225</v>
      </c>
      <c r="I26" s="81">
        <v>220</v>
      </c>
      <c r="J26" s="8">
        <f t="shared" si="1"/>
        <v>445</v>
      </c>
      <c r="K26" s="2"/>
      <c r="L26" s="16" t="s">
        <v>21</v>
      </c>
      <c r="M26" s="7">
        <f>AVERAGE(H13:H16)</f>
        <v>225</v>
      </c>
      <c r="N26" s="7">
        <f>AVERAGE(I13:I16)</f>
        <v>220</v>
      </c>
      <c r="O26" s="2"/>
      <c r="P26" s="2"/>
      <c r="Q26" s="2"/>
    </row>
    <row r="27" spans="1:17" ht="15.75" customHeight="1" x14ac:dyDescent="0.25">
      <c r="A27" s="8">
        <f t="shared" si="2"/>
        <v>15</v>
      </c>
      <c r="B27" s="9" t="s">
        <v>48</v>
      </c>
      <c r="C27" s="78">
        <v>225</v>
      </c>
      <c r="D27" s="81">
        <v>220</v>
      </c>
      <c r="E27" s="11">
        <f t="shared" si="0"/>
        <v>445</v>
      </c>
      <c r="F27" s="8">
        <f t="shared" si="3"/>
        <v>63</v>
      </c>
      <c r="G27" s="12" t="s">
        <v>49</v>
      </c>
      <c r="H27" s="78">
        <v>225</v>
      </c>
      <c r="I27" s="81">
        <v>220</v>
      </c>
      <c r="J27" s="8">
        <f t="shared" si="1"/>
        <v>445</v>
      </c>
      <c r="K27" s="2"/>
      <c r="L27" s="24" t="s">
        <v>29</v>
      </c>
      <c r="M27" s="7">
        <f>AVERAGE(H17:H20)</f>
        <v>225</v>
      </c>
      <c r="N27" s="7">
        <f>AVERAGE(I17:I20)</f>
        <v>220</v>
      </c>
      <c r="O27" s="2"/>
      <c r="P27" s="2"/>
      <c r="Q27" s="2"/>
    </row>
    <row r="28" spans="1:17" ht="15.75" customHeight="1" x14ac:dyDescent="0.25">
      <c r="A28" s="8">
        <f t="shared" si="2"/>
        <v>16</v>
      </c>
      <c r="B28" s="9" t="s">
        <v>50</v>
      </c>
      <c r="C28" s="78">
        <v>225</v>
      </c>
      <c r="D28" s="81">
        <v>220</v>
      </c>
      <c r="E28" s="11">
        <f t="shared" si="0"/>
        <v>445</v>
      </c>
      <c r="F28" s="8">
        <f t="shared" si="3"/>
        <v>64</v>
      </c>
      <c r="G28" s="12" t="s">
        <v>51</v>
      </c>
      <c r="H28" s="78">
        <v>225</v>
      </c>
      <c r="I28" s="81">
        <v>220</v>
      </c>
      <c r="J28" s="8">
        <f t="shared" si="1"/>
        <v>445</v>
      </c>
      <c r="K28" s="2"/>
      <c r="L28" s="2" t="s">
        <v>37</v>
      </c>
      <c r="M28" s="7">
        <f>AVERAGE(H21:H24)</f>
        <v>225</v>
      </c>
      <c r="N28" s="7">
        <f>AVERAGE(I21:I24)</f>
        <v>220</v>
      </c>
      <c r="O28" s="2"/>
      <c r="P28" s="2"/>
      <c r="Q28" s="2"/>
    </row>
    <row r="29" spans="1:17" ht="15.75" customHeight="1" x14ac:dyDescent="0.25">
      <c r="A29" s="8">
        <f t="shared" si="2"/>
        <v>17</v>
      </c>
      <c r="B29" s="9" t="s">
        <v>52</v>
      </c>
      <c r="C29" s="78">
        <v>225</v>
      </c>
      <c r="D29" s="81">
        <v>220</v>
      </c>
      <c r="E29" s="11">
        <f t="shared" si="0"/>
        <v>445</v>
      </c>
      <c r="F29" s="8">
        <f t="shared" si="3"/>
        <v>65</v>
      </c>
      <c r="G29" s="12" t="s">
        <v>53</v>
      </c>
      <c r="H29" s="78">
        <v>225</v>
      </c>
      <c r="I29" s="81">
        <v>220</v>
      </c>
      <c r="J29" s="8">
        <f t="shared" si="1"/>
        <v>445</v>
      </c>
      <c r="K29" s="2"/>
      <c r="L29" s="2" t="s">
        <v>45</v>
      </c>
      <c r="M29" s="7">
        <f>AVERAGE(H25:H28)</f>
        <v>225</v>
      </c>
      <c r="N29" s="7">
        <f>AVERAGE(I25:I28)</f>
        <v>220</v>
      </c>
      <c r="O29" s="2"/>
      <c r="P29" s="2"/>
      <c r="Q29" s="2"/>
    </row>
    <row r="30" spans="1:17" ht="15.75" customHeight="1" x14ac:dyDescent="0.25">
      <c r="A30" s="8">
        <f t="shared" si="2"/>
        <v>18</v>
      </c>
      <c r="B30" s="9" t="s">
        <v>54</v>
      </c>
      <c r="C30" s="78">
        <v>225</v>
      </c>
      <c r="D30" s="81">
        <v>220</v>
      </c>
      <c r="E30" s="11">
        <f t="shared" si="0"/>
        <v>445</v>
      </c>
      <c r="F30" s="8">
        <f t="shared" si="3"/>
        <v>66</v>
      </c>
      <c r="G30" s="12" t="s">
        <v>55</v>
      </c>
      <c r="H30" s="78">
        <v>225</v>
      </c>
      <c r="I30" s="81">
        <v>220</v>
      </c>
      <c r="J30" s="8">
        <f t="shared" si="1"/>
        <v>445</v>
      </c>
      <c r="K30" s="2"/>
      <c r="L30" s="2" t="s">
        <v>53</v>
      </c>
      <c r="M30" s="7">
        <f>AVERAGE(H29:H32)</f>
        <v>225</v>
      </c>
      <c r="N30" s="7">
        <f>AVERAGE(I29:I32)</f>
        <v>220</v>
      </c>
      <c r="O30" s="2"/>
      <c r="P30" s="2"/>
      <c r="Q30" s="2"/>
    </row>
    <row r="31" spans="1:17" ht="15.75" customHeight="1" x14ac:dyDescent="0.25">
      <c r="A31" s="8">
        <f t="shared" si="2"/>
        <v>19</v>
      </c>
      <c r="B31" s="9" t="s">
        <v>56</v>
      </c>
      <c r="C31" s="78">
        <v>225</v>
      </c>
      <c r="D31" s="81">
        <v>220</v>
      </c>
      <c r="E31" s="11">
        <f t="shared" si="0"/>
        <v>445</v>
      </c>
      <c r="F31" s="8">
        <f t="shared" si="3"/>
        <v>67</v>
      </c>
      <c r="G31" s="12" t="s">
        <v>57</v>
      </c>
      <c r="H31" s="78">
        <v>225</v>
      </c>
      <c r="I31" s="81">
        <v>220</v>
      </c>
      <c r="J31" s="8">
        <f t="shared" si="1"/>
        <v>445</v>
      </c>
      <c r="K31" s="2"/>
      <c r="L31" s="2" t="s">
        <v>61</v>
      </c>
      <c r="M31" s="7">
        <f>AVERAGE(H33:H36)</f>
        <v>225</v>
      </c>
      <c r="N31" s="7">
        <f>AVERAGE(I33:I36)</f>
        <v>220</v>
      </c>
      <c r="O31" s="2"/>
      <c r="P31" s="2"/>
      <c r="Q31" s="2"/>
    </row>
    <row r="32" spans="1:17" ht="15.75" customHeight="1" x14ac:dyDescent="0.25">
      <c r="A32" s="8">
        <f t="shared" si="2"/>
        <v>20</v>
      </c>
      <c r="B32" s="9" t="s">
        <v>58</v>
      </c>
      <c r="C32" s="78">
        <v>225</v>
      </c>
      <c r="D32" s="81">
        <v>220</v>
      </c>
      <c r="E32" s="11">
        <f t="shared" si="0"/>
        <v>445</v>
      </c>
      <c r="F32" s="8">
        <f t="shared" si="3"/>
        <v>68</v>
      </c>
      <c r="G32" s="12" t="s">
        <v>59</v>
      </c>
      <c r="H32" s="78">
        <v>225</v>
      </c>
      <c r="I32" s="81">
        <v>220</v>
      </c>
      <c r="J32" s="8">
        <f t="shared" si="1"/>
        <v>445</v>
      </c>
      <c r="K32" s="2"/>
      <c r="L32" s="2" t="s">
        <v>69</v>
      </c>
      <c r="M32" s="7">
        <f>AVERAGE(H37:H40)</f>
        <v>225</v>
      </c>
      <c r="N32" s="7">
        <f>AVERAGE(I37:I40)</f>
        <v>220</v>
      </c>
      <c r="O32" s="2"/>
      <c r="P32" s="2"/>
      <c r="Q32" s="2"/>
    </row>
    <row r="33" spans="1:17" ht="15.75" customHeight="1" x14ac:dyDescent="0.25">
      <c r="A33" s="8">
        <f t="shared" si="2"/>
        <v>21</v>
      </c>
      <c r="B33" s="9" t="s">
        <v>60</v>
      </c>
      <c r="C33" s="78">
        <v>225</v>
      </c>
      <c r="D33" s="81">
        <v>220</v>
      </c>
      <c r="E33" s="11">
        <f t="shared" si="0"/>
        <v>445</v>
      </c>
      <c r="F33" s="8">
        <f t="shared" si="3"/>
        <v>69</v>
      </c>
      <c r="G33" s="12" t="s">
        <v>61</v>
      </c>
      <c r="H33" s="78">
        <v>225</v>
      </c>
      <c r="I33" s="81">
        <v>220</v>
      </c>
      <c r="J33" s="8">
        <f t="shared" si="1"/>
        <v>445</v>
      </c>
      <c r="K33" s="2"/>
      <c r="L33" s="2" t="s">
        <v>77</v>
      </c>
      <c r="M33" s="7">
        <f>AVERAGE(H41:H44)</f>
        <v>225</v>
      </c>
      <c r="N33" s="7">
        <f>AVERAGE(I41:I44)</f>
        <v>220</v>
      </c>
      <c r="O33" s="2"/>
      <c r="P33" s="2"/>
      <c r="Q33" s="2"/>
    </row>
    <row r="34" spans="1:17" ht="15.75" customHeight="1" x14ac:dyDescent="0.25">
      <c r="A34" s="8">
        <f t="shared" si="2"/>
        <v>22</v>
      </c>
      <c r="B34" s="9" t="s">
        <v>62</v>
      </c>
      <c r="C34" s="78">
        <v>225</v>
      </c>
      <c r="D34" s="81">
        <v>220</v>
      </c>
      <c r="E34" s="11">
        <f t="shared" si="0"/>
        <v>445</v>
      </c>
      <c r="F34" s="8">
        <f t="shared" si="3"/>
        <v>70</v>
      </c>
      <c r="G34" s="12" t="s">
        <v>63</v>
      </c>
      <c r="H34" s="78">
        <v>225</v>
      </c>
      <c r="I34" s="81">
        <v>220</v>
      </c>
      <c r="J34" s="8">
        <f t="shared" si="1"/>
        <v>445</v>
      </c>
      <c r="K34" s="2"/>
      <c r="L34" s="2" t="s">
        <v>85</v>
      </c>
      <c r="M34" s="7">
        <f>AVERAGE(H45:H48)</f>
        <v>225</v>
      </c>
      <c r="N34" s="7">
        <f>AVERAGE(I45:I48)</f>
        <v>220</v>
      </c>
      <c r="O34" s="2"/>
      <c r="P34" s="2"/>
      <c r="Q34" s="2"/>
    </row>
    <row r="35" spans="1:17" ht="15.75" customHeight="1" x14ac:dyDescent="0.25">
      <c r="A35" s="8">
        <f t="shared" si="2"/>
        <v>23</v>
      </c>
      <c r="B35" s="9" t="s">
        <v>64</v>
      </c>
      <c r="C35" s="78">
        <v>225</v>
      </c>
      <c r="D35" s="81">
        <v>220</v>
      </c>
      <c r="E35" s="11">
        <f t="shared" si="0"/>
        <v>445</v>
      </c>
      <c r="F35" s="8">
        <f t="shared" si="3"/>
        <v>71</v>
      </c>
      <c r="G35" s="12" t="s">
        <v>65</v>
      </c>
      <c r="H35" s="78">
        <v>225</v>
      </c>
      <c r="I35" s="81">
        <v>220</v>
      </c>
      <c r="J35" s="8">
        <f t="shared" si="1"/>
        <v>445</v>
      </c>
      <c r="K35" s="2"/>
      <c r="L35" s="2" t="s">
        <v>93</v>
      </c>
      <c r="M35" s="7">
        <f>AVERAGE(H49:H52)</f>
        <v>225</v>
      </c>
      <c r="N35" s="7">
        <f>AVERAGE(I49:I52)</f>
        <v>220</v>
      </c>
      <c r="O35" s="2"/>
      <c r="P35" s="2"/>
      <c r="Q35" s="2"/>
    </row>
    <row r="36" spans="1:17" ht="15.75" customHeight="1" x14ac:dyDescent="0.25">
      <c r="A36" s="8">
        <f t="shared" si="2"/>
        <v>24</v>
      </c>
      <c r="B36" s="9" t="s">
        <v>66</v>
      </c>
      <c r="C36" s="78">
        <v>225</v>
      </c>
      <c r="D36" s="81">
        <v>220</v>
      </c>
      <c r="E36" s="11">
        <f t="shared" si="0"/>
        <v>445</v>
      </c>
      <c r="F36" s="8">
        <f t="shared" si="3"/>
        <v>72</v>
      </c>
      <c r="G36" s="12" t="s">
        <v>67</v>
      </c>
      <c r="H36" s="78">
        <v>225</v>
      </c>
      <c r="I36" s="81">
        <v>220</v>
      </c>
      <c r="J36" s="8">
        <f t="shared" si="1"/>
        <v>445</v>
      </c>
      <c r="K36" s="2"/>
      <c r="L36" s="107" t="s">
        <v>101</v>
      </c>
      <c r="M36" s="7">
        <f>AVERAGE(H53:H56)</f>
        <v>225</v>
      </c>
      <c r="N36" s="7">
        <f>AVERAGE(I53:I56)</f>
        <v>220</v>
      </c>
      <c r="O36" s="2"/>
      <c r="P36" s="2"/>
      <c r="Q36" s="2"/>
    </row>
    <row r="37" spans="1:17" ht="15.75" customHeight="1" x14ac:dyDescent="0.25">
      <c r="A37" s="8">
        <v>25</v>
      </c>
      <c r="B37" s="9" t="s">
        <v>68</v>
      </c>
      <c r="C37" s="78">
        <v>225</v>
      </c>
      <c r="D37" s="81">
        <v>220</v>
      </c>
      <c r="E37" s="11">
        <f t="shared" si="0"/>
        <v>445</v>
      </c>
      <c r="F37" s="8">
        <v>73</v>
      </c>
      <c r="G37" s="12" t="s">
        <v>69</v>
      </c>
      <c r="H37" s="78">
        <v>225</v>
      </c>
      <c r="I37" s="81">
        <v>220</v>
      </c>
      <c r="J37" s="8">
        <f t="shared" si="1"/>
        <v>445</v>
      </c>
      <c r="K37" s="2"/>
      <c r="L37" s="107" t="s">
        <v>109</v>
      </c>
      <c r="M37" s="7">
        <f>AVERAGE(H57:H60)</f>
        <v>225</v>
      </c>
      <c r="N37" s="7">
        <f>AVERAGE(I57:I60)</f>
        <v>220</v>
      </c>
      <c r="O37" s="2"/>
      <c r="P37" s="2"/>
      <c r="Q37" s="2"/>
    </row>
    <row r="38" spans="1:17" ht="15.75" customHeight="1" x14ac:dyDescent="0.25">
      <c r="A38" s="8">
        <f t="shared" ref="A38:A60" si="4">A37+1</f>
        <v>26</v>
      </c>
      <c r="B38" s="9" t="s">
        <v>70</v>
      </c>
      <c r="C38" s="78">
        <v>225</v>
      </c>
      <c r="D38" s="81">
        <v>220</v>
      </c>
      <c r="E38" s="8">
        <f t="shared" si="0"/>
        <v>445</v>
      </c>
      <c r="F38" s="8">
        <f t="shared" ref="F38:F60" si="5">F37+1</f>
        <v>74</v>
      </c>
      <c r="G38" s="12" t="s">
        <v>71</v>
      </c>
      <c r="H38" s="78">
        <v>225</v>
      </c>
      <c r="I38" s="81">
        <v>220</v>
      </c>
      <c r="J38" s="8">
        <f t="shared" si="1"/>
        <v>445</v>
      </c>
      <c r="K38" s="2"/>
      <c r="L38" s="107" t="s">
        <v>294</v>
      </c>
      <c r="M38" s="107">
        <f>AVERAGE(M14:M37)</f>
        <v>225</v>
      </c>
      <c r="N38" s="107">
        <f>AVERAGE(N14:N37)</f>
        <v>220</v>
      </c>
      <c r="O38" s="2"/>
      <c r="P38" s="2"/>
      <c r="Q38" s="2"/>
    </row>
    <row r="39" spans="1:17" ht="15.75" customHeight="1" x14ac:dyDescent="0.25">
      <c r="A39" s="8">
        <f t="shared" si="4"/>
        <v>27</v>
      </c>
      <c r="B39" s="9" t="s">
        <v>72</v>
      </c>
      <c r="C39" s="78">
        <v>225</v>
      </c>
      <c r="D39" s="81">
        <v>220</v>
      </c>
      <c r="E39" s="8">
        <f t="shared" si="0"/>
        <v>445</v>
      </c>
      <c r="F39" s="8">
        <f t="shared" si="5"/>
        <v>75</v>
      </c>
      <c r="G39" s="12" t="s">
        <v>73</v>
      </c>
      <c r="H39" s="78">
        <v>225</v>
      </c>
      <c r="I39" s="81">
        <v>220</v>
      </c>
      <c r="J39" s="8">
        <f t="shared" si="1"/>
        <v>445</v>
      </c>
      <c r="K39" s="2"/>
      <c r="L39" s="2"/>
      <c r="M39" s="2"/>
      <c r="N39" s="2"/>
      <c r="O39" s="2"/>
      <c r="P39" s="2"/>
      <c r="Q39" s="2"/>
    </row>
    <row r="40" spans="1:17" ht="15.75" customHeight="1" x14ac:dyDescent="0.25">
      <c r="A40" s="8">
        <f t="shared" si="4"/>
        <v>28</v>
      </c>
      <c r="B40" s="9" t="s">
        <v>74</v>
      </c>
      <c r="C40" s="78">
        <v>225</v>
      </c>
      <c r="D40" s="81">
        <v>220</v>
      </c>
      <c r="E40" s="8">
        <f t="shared" si="0"/>
        <v>445</v>
      </c>
      <c r="F40" s="8">
        <f t="shared" si="5"/>
        <v>76</v>
      </c>
      <c r="G40" s="12" t="s">
        <v>75</v>
      </c>
      <c r="H40" s="78">
        <v>225</v>
      </c>
      <c r="I40" s="81">
        <v>220</v>
      </c>
      <c r="J40" s="8">
        <f t="shared" si="1"/>
        <v>445</v>
      </c>
      <c r="K40" s="2"/>
      <c r="L40" s="2"/>
      <c r="M40" s="2"/>
      <c r="N40" s="2"/>
      <c r="O40" s="2"/>
      <c r="P40" s="2"/>
      <c r="Q40" s="2"/>
    </row>
    <row r="41" spans="1:17" ht="15.75" customHeight="1" x14ac:dyDescent="0.25">
      <c r="A41" s="8">
        <f t="shared" si="4"/>
        <v>29</v>
      </c>
      <c r="B41" s="9" t="s">
        <v>76</v>
      </c>
      <c r="C41" s="78">
        <v>225</v>
      </c>
      <c r="D41" s="81">
        <v>220</v>
      </c>
      <c r="E41" s="8">
        <f t="shared" si="0"/>
        <v>445</v>
      </c>
      <c r="F41" s="8">
        <f t="shared" si="5"/>
        <v>77</v>
      </c>
      <c r="G41" s="12" t="s">
        <v>77</v>
      </c>
      <c r="H41" s="78">
        <v>225</v>
      </c>
      <c r="I41" s="81">
        <v>220</v>
      </c>
      <c r="J41" s="8">
        <f t="shared" si="1"/>
        <v>445</v>
      </c>
      <c r="K41" s="2"/>
      <c r="L41" s="2"/>
      <c r="M41" s="2"/>
      <c r="N41" s="2"/>
      <c r="O41" s="2"/>
      <c r="P41" s="2"/>
      <c r="Q41" s="2"/>
    </row>
    <row r="42" spans="1:17" ht="15.75" customHeight="1" x14ac:dyDescent="0.25">
      <c r="A42" s="8">
        <f t="shared" si="4"/>
        <v>30</v>
      </c>
      <c r="B42" s="9" t="s">
        <v>78</v>
      </c>
      <c r="C42" s="78">
        <v>225</v>
      </c>
      <c r="D42" s="81">
        <v>220</v>
      </c>
      <c r="E42" s="8">
        <f t="shared" si="0"/>
        <v>445</v>
      </c>
      <c r="F42" s="8">
        <f t="shared" si="5"/>
        <v>78</v>
      </c>
      <c r="G42" s="12" t="s">
        <v>79</v>
      </c>
      <c r="H42" s="78">
        <v>225</v>
      </c>
      <c r="I42" s="81">
        <v>220</v>
      </c>
      <c r="J42" s="8">
        <f t="shared" si="1"/>
        <v>445</v>
      </c>
      <c r="K42" s="2"/>
      <c r="L42" s="2"/>
      <c r="M42" s="2"/>
      <c r="N42" s="2"/>
      <c r="O42" s="2"/>
      <c r="P42" s="2"/>
      <c r="Q42" s="2"/>
    </row>
    <row r="43" spans="1:17" ht="15.75" customHeight="1" x14ac:dyDescent="0.25">
      <c r="A43" s="8">
        <f t="shared" si="4"/>
        <v>31</v>
      </c>
      <c r="B43" s="9" t="s">
        <v>80</v>
      </c>
      <c r="C43" s="78">
        <v>225</v>
      </c>
      <c r="D43" s="81">
        <v>220</v>
      </c>
      <c r="E43" s="8">
        <f t="shared" si="0"/>
        <v>445</v>
      </c>
      <c r="F43" s="8">
        <f t="shared" si="5"/>
        <v>79</v>
      </c>
      <c r="G43" s="12" t="s">
        <v>81</v>
      </c>
      <c r="H43" s="78">
        <v>225</v>
      </c>
      <c r="I43" s="81">
        <v>220</v>
      </c>
      <c r="J43" s="8">
        <f t="shared" si="1"/>
        <v>445</v>
      </c>
      <c r="K43" s="2"/>
      <c r="L43" s="2"/>
      <c r="M43" s="2"/>
      <c r="N43" s="2"/>
      <c r="O43" s="2"/>
      <c r="P43" s="2"/>
      <c r="Q43" s="2"/>
    </row>
    <row r="44" spans="1:17" ht="15.75" customHeight="1" x14ac:dyDescent="0.25">
      <c r="A44" s="8">
        <f t="shared" si="4"/>
        <v>32</v>
      </c>
      <c r="B44" s="9" t="s">
        <v>82</v>
      </c>
      <c r="C44" s="78">
        <v>225</v>
      </c>
      <c r="D44" s="81">
        <v>220</v>
      </c>
      <c r="E44" s="8">
        <f t="shared" si="0"/>
        <v>445</v>
      </c>
      <c r="F44" s="8">
        <f t="shared" si="5"/>
        <v>80</v>
      </c>
      <c r="G44" s="12" t="s">
        <v>83</v>
      </c>
      <c r="H44" s="78">
        <v>225</v>
      </c>
      <c r="I44" s="81">
        <v>220</v>
      </c>
      <c r="J44" s="8">
        <f t="shared" si="1"/>
        <v>445</v>
      </c>
      <c r="K44" s="2"/>
      <c r="L44" s="2"/>
      <c r="M44" s="2"/>
      <c r="N44" s="2"/>
      <c r="O44" s="2"/>
      <c r="P44" s="2"/>
      <c r="Q44" s="2"/>
    </row>
    <row r="45" spans="1:17" ht="15.75" customHeight="1" x14ac:dyDescent="0.25">
      <c r="A45" s="8">
        <f t="shared" si="4"/>
        <v>33</v>
      </c>
      <c r="B45" s="9" t="s">
        <v>84</v>
      </c>
      <c r="C45" s="78">
        <v>225</v>
      </c>
      <c r="D45" s="81">
        <v>220</v>
      </c>
      <c r="E45" s="8">
        <f t="shared" si="0"/>
        <v>445</v>
      </c>
      <c r="F45" s="8">
        <f t="shared" si="5"/>
        <v>81</v>
      </c>
      <c r="G45" s="12" t="s">
        <v>85</v>
      </c>
      <c r="H45" s="78">
        <v>225</v>
      </c>
      <c r="I45" s="81">
        <v>220</v>
      </c>
      <c r="J45" s="8">
        <f t="shared" si="1"/>
        <v>445</v>
      </c>
      <c r="K45" s="2"/>
      <c r="L45" s="2"/>
      <c r="M45" s="2"/>
      <c r="N45" s="2"/>
      <c r="O45" s="2"/>
      <c r="P45" s="2"/>
      <c r="Q45" s="2"/>
    </row>
    <row r="46" spans="1:17" ht="15.75" customHeight="1" x14ac:dyDescent="0.25">
      <c r="A46" s="8">
        <f t="shared" si="4"/>
        <v>34</v>
      </c>
      <c r="B46" s="9" t="s">
        <v>86</v>
      </c>
      <c r="C46" s="78">
        <v>225</v>
      </c>
      <c r="D46" s="81">
        <v>220</v>
      </c>
      <c r="E46" s="8">
        <f t="shared" si="0"/>
        <v>445</v>
      </c>
      <c r="F46" s="8">
        <f t="shared" si="5"/>
        <v>82</v>
      </c>
      <c r="G46" s="12" t="s">
        <v>87</v>
      </c>
      <c r="H46" s="78">
        <v>225</v>
      </c>
      <c r="I46" s="81">
        <v>220</v>
      </c>
      <c r="J46" s="8">
        <f t="shared" si="1"/>
        <v>445</v>
      </c>
      <c r="K46" s="2"/>
      <c r="L46" s="2"/>
      <c r="M46" s="2"/>
      <c r="N46" s="2"/>
      <c r="O46" s="2"/>
      <c r="P46" s="2"/>
      <c r="Q46" s="2"/>
    </row>
    <row r="47" spans="1:17" ht="15.75" customHeight="1" x14ac:dyDescent="0.25">
      <c r="A47" s="8">
        <f t="shared" si="4"/>
        <v>35</v>
      </c>
      <c r="B47" s="9" t="s">
        <v>88</v>
      </c>
      <c r="C47" s="78">
        <v>225</v>
      </c>
      <c r="D47" s="81">
        <v>220</v>
      </c>
      <c r="E47" s="8">
        <f t="shared" si="0"/>
        <v>445</v>
      </c>
      <c r="F47" s="8">
        <f t="shared" si="5"/>
        <v>83</v>
      </c>
      <c r="G47" s="12" t="s">
        <v>89</v>
      </c>
      <c r="H47" s="78">
        <v>225</v>
      </c>
      <c r="I47" s="81">
        <v>220</v>
      </c>
      <c r="J47" s="8">
        <f t="shared" si="1"/>
        <v>445</v>
      </c>
      <c r="K47" s="2"/>
      <c r="L47" s="2"/>
      <c r="M47" s="2"/>
      <c r="N47" s="2"/>
      <c r="O47" s="2"/>
      <c r="P47" s="2"/>
      <c r="Q47" s="2"/>
    </row>
    <row r="48" spans="1:17" ht="15.75" customHeight="1" x14ac:dyDescent="0.25">
      <c r="A48" s="8">
        <f t="shared" si="4"/>
        <v>36</v>
      </c>
      <c r="B48" s="9" t="s">
        <v>90</v>
      </c>
      <c r="C48" s="78">
        <v>225</v>
      </c>
      <c r="D48" s="81">
        <v>220</v>
      </c>
      <c r="E48" s="8">
        <f t="shared" si="0"/>
        <v>445</v>
      </c>
      <c r="F48" s="8">
        <f t="shared" si="5"/>
        <v>84</v>
      </c>
      <c r="G48" s="12" t="s">
        <v>91</v>
      </c>
      <c r="H48" s="78">
        <v>225</v>
      </c>
      <c r="I48" s="81">
        <v>220</v>
      </c>
      <c r="J48" s="8">
        <f t="shared" si="1"/>
        <v>445</v>
      </c>
      <c r="K48" s="2"/>
      <c r="L48" s="2"/>
      <c r="M48" s="2"/>
      <c r="N48" s="2"/>
      <c r="O48" s="2"/>
      <c r="P48" s="2"/>
      <c r="Q48" s="2"/>
    </row>
    <row r="49" spans="1:17" ht="15.75" customHeight="1" x14ac:dyDescent="0.25">
      <c r="A49" s="8">
        <f t="shared" si="4"/>
        <v>37</v>
      </c>
      <c r="B49" s="9" t="s">
        <v>92</v>
      </c>
      <c r="C49" s="78">
        <v>225</v>
      </c>
      <c r="D49" s="81">
        <v>220</v>
      </c>
      <c r="E49" s="8">
        <f t="shared" si="0"/>
        <v>445</v>
      </c>
      <c r="F49" s="8">
        <f t="shared" si="5"/>
        <v>85</v>
      </c>
      <c r="G49" s="12" t="s">
        <v>93</v>
      </c>
      <c r="H49" s="78">
        <v>225</v>
      </c>
      <c r="I49" s="81">
        <v>220</v>
      </c>
      <c r="J49" s="8">
        <f t="shared" si="1"/>
        <v>445</v>
      </c>
      <c r="K49" s="2"/>
      <c r="L49" s="2"/>
      <c r="M49" s="2"/>
      <c r="N49" s="2"/>
      <c r="O49" s="2"/>
      <c r="P49" s="2"/>
      <c r="Q49" s="2"/>
    </row>
    <row r="50" spans="1:17" ht="15.75" customHeight="1" x14ac:dyDescent="0.25">
      <c r="A50" s="8">
        <f t="shared" si="4"/>
        <v>38</v>
      </c>
      <c r="B50" s="12" t="s">
        <v>94</v>
      </c>
      <c r="C50" s="78">
        <v>225</v>
      </c>
      <c r="D50" s="81">
        <v>220</v>
      </c>
      <c r="E50" s="8">
        <f t="shared" si="0"/>
        <v>445</v>
      </c>
      <c r="F50" s="8">
        <f t="shared" si="5"/>
        <v>86</v>
      </c>
      <c r="G50" s="12" t="s">
        <v>95</v>
      </c>
      <c r="H50" s="78">
        <v>225</v>
      </c>
      <c r="I50" s="81">
        <v>220</v>
      </c>
      <c r="J50" s="8">
        <f t="shared" si="1"/>
        <v>445</v>
      </c>
      <c r="K50" s="2"/>
      <c r="L50" s="2"/>
      <c r="M50" s="2"/>
      <c r="N50" s="2"/>
      <c r="O50" s="2"/>
      <c r="P50" s="2"/>
      <c r="Q50" s="2"/>
    </row>
    <row r="51" spans="1:17" ht="15.75" customHeight="1" x14ac:dyDescent="0.25">
      <c r="A51" s="8">
        <f t="shared" si="4"/>
        <v>39</v>
      </c>
      <c r="B51" s="12" t="s">
        <v>96</v>
      </c>
      <c r="C51" s="78">
        <v>225</v>
      </c>
      <c r="D51" s="81">
        <v>220</v>
      </c>
      <c r="E51" s="8">
        <f t="shared" si="0"/>
        <v>445</v>
      </c>
      <c r="F51" s="8">
        <f t="shared" si="5"/>
        <v>87</v>
      </c>
      <c r="G51" s="12" t="s">
        <v>97</v>
      </c>
      <c r="H51" s="78">
        <v>225</v>
      </c>
      <c r="I51" s="81">
        <v>220</v>
      </c>
      <c r="J51" s="8">
        <f t="shared" si="1"/>
        <v>445</v>
      </c>
      <c r="K51" s="2"/>
      <c r="L51" s="2"/>
      <c r="M51" s="2"/>
      <c r="N51" s="2"/>
      <c r="O51" s="2"/>
      <c r="P51" s="2"/>
      <c r="Q51" s="2"/>
    </row>
    <row r="52" spans="1:17" ht="15.75" customHeight="1" x14ac:dyDescent="0.25">
      <c r="A52" s="8">
        <f t="shared" si="4"/>
        <v>40</v>
      </c>
      <c r="B52" s="12" t="s">
        <v>98</v>
      </c>
      <c r="C52" s="78">
        <v>225</v>
      </c>
      <c r="D52" s="81">
        <v>220</v>
      </c>
      <c r="E52" s="8">
        <f t="shared" si="0"/>
        <v>445</v>
      </c>
      <c r="F52" s="8">
        <f t="shared" si="5"/>
        <v>88</v>
      </c>
      <c r="G52" s="12" t="s">
        <v>99</v>
      </c>
      <c r="H52" s="78">
        <v>225</v>
      </c>
      <c r="I52" s="81">
        <v>220</v>
      </c>
      <c r="J52" s="8">
        <f t="shared" si="1"/>
        <v>445</v>
      </c>
      <c r="K52" s="2"/>
      <c r="L52" s="2"/>
      <c r="M52" s="2"/>
      <c r="N52" s="2"/>
      <c r="O52" s="2"/>
      <c r="P52" s="2"/>
      <c r="Q52" s="2"/>
    </row>
    <row r="53" spans="1:17" ht="15.75" customHeight="1" x14ac:dyDescent="0.25">
      <c r="A53" s="8">
        <f t="shared" si="4"/>
        <v>41</v>
      </c>
      <c r="B53" s="12" t="s">
        <v>100</v>
      </c>
      <c r="C53" s="78">
        <v>225</v>
      </c>
      <c r="D53" s="81">
        <v>220</v>
      </c>
      <c r="E53" s="8">
        <f t="shared" si="0"/>
        <v>445</v>
      </c>
      <c r="F53" s="8">
        <f t="shared" si="5"/>
        <v>89</v>
      </c>
      <c r="G53" s="12" t="s">
        <v>101</v>
      </c>
      <c r="H53" s="78">
        <v>225</v>
      </c>
      <c r="I53" s="81">
        <v>220</v>
      </c>
      <c r="J53" s="8">
        <f t="shared" si="1"/>
        <v>445</v>
      </c>
      <c r="K53" s="2"/>
      <c r="L53" s="13"/>
      <c r="M53" s="13"/>
      <c r="N53" s="13"/>
      <c r="O53" s="2"/>
      <c r="P53" s="2"/>
      <c r="Q53" s="2"/>
    </row>
    <row r="54" spans="1:17" ht="15.75" customHeight="1" x14ac:dyDescent="0.25">
      <c r="A54" s="8">
        <f t="shared" si="4"/>
        <v>42</v>
      </c>
      <c r="B54" s="12" t="s">
        <v>102</v>
      </c>
      <c r="C54" s="78">
        <v>225</v>
      </c>
      <c r="D54" s="81">
        <v>220</v>
      </c>
      <c r="E54" s="8">
        <f t="shared" si="0"/>
        <v>445</v>
      </c>
      <c r="F54" s="8">
        <f t="shared" si="5"/>
        <v>90</v>
      </c>
      <c r="G54" s="12" t="s">
        <v>103</v>
      </c>
      <c r="H54" s="78">
        <v>225</v>
      </c>
      <c r="I54" s="81">
        <v>220</v>
      </c>
      <c r="J54" s="8">
        <f t="shared" si="1"/>
        <v>445</v>
      </c>
      <c r="K54" s="2"/>
      <c r="L54" s="13"/>
      <c r="M54" s="13"/>
      <c r="N54" s="13"/>
      <c r="O54" s="2"/>
      <c r="P54" s="2"/>
      <c r="Q54" s="2"/>
    </row>
    <row r="55" spans="1:17" ht="15.75" customHeight="1" x14ac:dyDescent="0.25">
      <c r="A55" s="8">
        <f t="shared" si="4"/>
        <v>43</v>
      </c>
      <c r="B55" s="12" t="s">
        <v>104</v>
      </c>
      <c r="C55" s="78">
        <v>225</v>
      </c>
      <c r="D55" s="81">
        <v>220</v>
      </c>
      <c r="E55" s="8">
        <f t="shared" si="0"/>
        <v>445</v>
      </c>
      <c r="F55" s="8">
        <f t="shared" si="5"/>
        <v>91</v>
      </c>
      <c r="G55" s="12" t="s">
        <v>105</v>
      </c>
      <c r="H55" s="78">
        <v>225</v>
      </c>
      <c r="I55" s="81">
        <v>220</v>
      </c>
      <c r="J55" s="8">
        <f t="shared" si="1"/>
        <v>445</v>
      </c>
      <c r="K55" s="2"/>
      <c r="L55" s="13"/>
      <c r="M55" s="13"/>
      <c r="N55" s="13"/>
      <c r="O55" s="2"/>
      <c r="P55" s="2"/>
      <c r="Q55" s="2"/>
    </row>
    <row r="56" spans="1:17" ht="15.75" customHeight="1" x14ac:dyDescent="0.25">
      <c r="A56" s="8">
        <f t="shared" si="4"/>
        <v>44</v>
      </c>
      <c r="B56" s="12" t="s">
        <v>106</v>
      </c>
      <c r="C56" s="78">
        <v>225</v>
      </c>
      <c r="D56" s="81">
        <v>220</v>
      </c>
      <c r="E56" s="8">
        <f t="shared" si="0"/>
        <v>445</v>
      </c>
      <c r="F56" s="8">
        <f t="shared" si="5"/>
        <v>92</v>
      </c>
      <c r="G56" s="12" t="s">
        <v>107</v>
      </c>
      <c r="H56" s="78">
        <v>225</v>
      </c>
      <c r="I56" s="81">
        <v>220</v>
      </c>
      <c r="J56" s="8">
        <f t="shared" si="1"/>
        <v>445</v>
      </c>
      <c r="K56" s="2"/>
      <c r="L56" s="13"/>
      <c r="M56" s="13"/>
      <c r="N56" s="13"/>
      <c r="O56" s="2"/>
      <c r="P56" s="2"/>
      <c r="Q56" s="2"/>
    </row>
    <row r="57" spans="1:17" ht="15.75" customHeight="1" x14ac:dyDescent="0.25">
      <c r="A57" s="8">
        <f t="shared" si="4"/>
        <v>45</v>
      </c>
      <c r="B57" s="12" t="s">
        <v>108</v>
      </c>
      <c r="C57" s="78">
        <v>225</v>
      </c>
      <c r="D57" s="81">
        <v>220</v>
      </c>
      <c r="E57" s="8">
        <f t="shared" si="0"/>
        <v>445</v>
      </c>
      <c r="F57" s="8">
        <f t="shared" si="5"/>
        <v>93</v>
      </c>
      <c r="G57" s="12" t="s">
        <v>109</v>
      </c>
      <c r="H57" s="78">
        <v>225</v>
      </c>
      <c r="I57" s="81">
        <v>220</v>
      </c>
      <c r="J57" s="8">
        <f t="shared" si="1"/>
        <v>445</v>
      </c>
      <c r="K57" s="2"/>
      <c r="L57" s="14"/>
      <c r="M57" s="13"/>
      <c r="N57" s="15"/>
      <c r="O57" s="2"/>
      <c r="P57" s="2"/>
      <c r="Q57" s="2"/>
    </row>
    <row r="58" spans="1:17" ht="15.75" customHeight="1" x14ac:dyDescent="0.25">
      <c r="A58" s="8">
        <f t="shared" si="4"/>
        <v>46</v>
      </c>
      <c r="B58" s="12" t="s">
        <v>110</v>
      </c>
      <c r="C58" s="78">
        <v>225</v>
      </c>
      <c r="D58" s="81">
        <v>220</v>
      </c>
      <c r="E58" s="8">
        <f t="shared" si="0"/>
        <v>445</v>
      </c>
      <c r="F58" s="8">
        <f t="shared" si="5"/>
        <v>94</v>
      </c>
      <c r="G58" s="12" t="s">
        <v>111</v>
      </c>
      <c r="H58" s="78">
        <v>225</v>
      </c>
      <c r="I58" s="81">
        <v>220</v>
      </c>
      <c r="J58" s="8">
        <f t="shared" si="1"/>
        <v>445</v>
      </c>
      <c r="K58" s="2"/>
      <c r="L58" s="16"/>
      <c r="M58" s="13"/>
      <c r="N58" s="15"/>
      <c r="O58" s="2"/>
      <c r="P58" s="2"/>
      <c r="Q58" s="2"/>
    </row>
    <row r="59" spans="1:17" ht="15.75" customHeight="1" x14ac:dyDescent="0.25">
      <c r="A59" s="17">
        <f t="shared" si="4"/>
        <v>47</v>
      </c>
      <c r="B59" s="18" t="s">
        <v>112</v>
      </c>
      <c r="C59" s="78">
        <v>225</v>
      </c>
      <c r="D59" s="81">
        <v>220</v>
      </c>
      <c r="E59" s="17">
        <f t="shared" si="0"/>
        <v>445</v>
      </c>
      <c r="F59" s="17">
        <f t="shared" si="5"/>
        <v>95</v>
      </c>
      <c r="G59" s="18" t="s">
        <v>113</v>
      </c>
      <c r="H59" s="78">
        <v>225</v>
      </c>
      <c r="I59" s="81">
        <v>220</v>
      </c>
      <c r="J59" s="17">
        <f t="shared" si="1"/>
        <v>445</v>
      </c>
      <c r="K59" s="2"/>
      <c r="L59" s="16"/>
      <c r="M59" s="19"/>
      <c r="N59" s="15"/>
      <c r="O59" s="2"/>
      <c r="P59" s="2"/>
      <c r="Q59" s="2"/>
    </row>
    <row r="60" spans="1:17" ht="15.75" customHeight="1" x14ac:dyDescent="0.25">
      <c r="A60" s="17">
        <f t="shared" si="4"/>
        <v>48</v>
      </c>
      <c r="B60" s="18" t="s">
        <v>114</v>
      </c>
      <c r="C60" s="78">
        <v>225</v>
      </c>
      <c r="D60" s="81">
        <v>220</v>
      </c>
      <c r="E60" s="17">
        <f t="shared" si="0"/>
        <v>445</v>
      </c>
      <c r="F60" s="17">
        <f t="shared" si="5"/>
        <v>96</v>
      </c>
      <c r="G60" s="18" t="s">
        <v>115</v>
      </c>
      <c r="H60" s="78">
        <v>225</v>
      </c>
      <c r="I60" s="81">
        <v>220</v>
      </c>
      <c r="J60" s="17">
        <f t="shared" si="1"/>
        <v>445</v>
      </c>
      <c r="K60" s="2"/>
      <c r="L60" s="16"/>
      <c r="M60" s="19"/>
      <c r="N60" s="2"/>
      <c r="O60" s="2"/>
      <c r="P60" s="2"/>
      <c r="Q60" s="2"/>
    </row>
    <row r="61" spans="1:17" ht="30.75" customHeight="1" x14ac:dyDescent="0.3">
      <c r="A61" s="127" t="s">
        <v>116</v>
      </c>
      <c r="B61" s="128"/>
      <c r="C61" s="128"/>
      <c r="D61" s="129"/>
      <c r="E61" s="130" t="s">
        <v>117</v>
      </c>
      <c r="F61" s="131"/>
      <c r="G61" s="131"/>
      <c r="H61" s="131"/>
      <c r="I61" s="131"/>
      <c r="J61" s="132"/>
      <c r="K61" s="2"/>
      <c r="L61" s="14"/>
      <c r="M61" s="2"/>
      <c r="N61" s="2"/>
      <c r="O61" s="45"/>
      <c r="P61" s="2"/>
      <c r="Q61" s="2"/>
    </row>
    <row r="62" spans="1:17" ht="44.25" customHeight="1" x14ac:dyDescent="0.25">
      <c r="A62" s="162" t="s">
        <v>229</v>
      </c>
      <c r="B62" s="163"/>
      <c r="C62" s="163"/>
      <c r="D62" s="163"/>
      <c r="E62" s="163"/>
      <c r="F62" s="163"/>
      <c r="G62" s="164"/>
      <c r="H62" s="20" t="s">
        <v>118</v>
      </c>
      <c r="I62" s="20" t="s">
        <v>119</v>
      </c>
      <c r="J62" s="20" t="s">
        <v>120</v>
      </c>
      <c r="K62" s="2"/>
      <c r="L62" s="16"/>
      <c r="M62" s="7"/>
      <c r="N62" s="7"/>
      <c r="O62" s="7"/>
      <c r="P62" s="7"/>
      <c r="Q62" s="7"/>
    </row>
    <row r="63" spans="1:17" ht="24.75" customHeight="1" x14ac:dyDescent="0.25">
      <c r="A63" s="165" t="s">
        <v>226</v>
      </c>
      <c r="B63" s="166"/>
      <c r="C63" s="166"/>
      <c r="D63" s="166"/>
      <c r="E63" s="142" t="s">
        <v>237</v>
      </c>
      <c r="F63" s="143"/>
      <c r="G63" s="144"/>
      <c r="H63" s="21">
        <v>0</v>
      </c>
      <c r="I63" s="21">
        <v>0</v>
      </c>
      <c r="J63" s="21">
        <f>H63+I63</f>
        <v>0</v>
      </c>
      <c r="K63" s="2"/>
      <c r="L63" s="22">
        <v>0</v>
      </c>
      <c r="M63" s="32">
        <f>L63/1000</f>
        <v>0</v>
      </c>
      <c r="N63" s="4"/>
      <c r="O63" s="7"/>
      <c r="P63" s="7"/>
      <c r="Q63" s="7"/>
    </row>
    <row r="64" spans="1:17" ht="26.25" customHeight="1" x14ac:dyDescent="0.25">
      <c r="A64" s="167"/>
      <c r="B64" s="168"/>
      <c r="C64" s="168"/>
      <c r="D64" s="168"/>
      <c r="E64" s="145" t="s">
        <v>238</v>
      </c>
      <c r="F64" s="146"/>
      <c r="G64" s="147"/>
      <c r="H64" s="36">
        <v>0</v>
      </c>
      <c r="I64" s="36">
        <f>L82</f>
        <v>0</v>
      </c>
      <c r="J64" s="36">
        <f>H64+I64</f>
        <v>0</v>
      </c>
      <c r="K64" s="2"/>
      <c r="L64" s="24"/>
      <c r="M64" s="24"/>
      <c r="N64" s="4"/>
      <c r="O64" s="7"/>
      <c r="P64" s="7"/>
      <c r="Q64" s="7"/>
    </row>
    <row r="65" spans="1:17" ht="16.5" customHeight="1" x14ac:dyDescent="0.25">
      <c r="A65" s="25"/>
      <c r="B65" s="7" t="s">
        <v>121</v>
      </c>
      <c r="C65" s="7"/>
      <c r="D65" s="7"/>
      <c r="E65" s="7"/>
      <c r="F65" s="7"/>
      <c r="G65" s="7"/>
      <c r="H65" s="7"/>
      <c r="I65" s="7"/>
      <c r="J65" s="26"/>
      <c r="K65" s="2"/>
      <c r="L65" s="4"/>
      <c r="M65" s="4"/>
      <c r="N65" s="4"/>
      <c r="O65" s="23" t="s">
        <v>122</v>
      </c>
      <c r="P65" s="23" t="s">
        <v>123</v>
      </c>
      <c r="Q65" s="7"/>
    </row>
    <row r="66" spans="1:17" ht="33" customHeight="1" x14ac:dyDescent="0.25">
      <c r="A66" s="148" t="s">
        <v>239</v>
      </c>
      <c r="B66" s="149"/>
      <c r="C66" s="149"/>
      <c r="D66" s="149"/>
      <c r="E66" s="149"/>
      <c r="F66" s="149"/>
      <c r="G66" s="149"/>
      <c r="H66" s="149"/>
      <c r="I66" s="149"/>
      <c r="J66" s="150"/>
      <c r="K66" s="2" t="s">
        <v>124</v>
      </c>
      <c r="L66" s="24"/>
      <c r="M66" s="27">
        <v>0.112</v>
      </c>
      <c r="N66" s="28">
        <v>0.124</v>
      </c>
      <c r="O66" s="29">
        <f>M66+N66</f>
        <v>0.23599999999999999</v>
      </c>
      <c r="P66" s="29" t="e">
        <f>O66/J63*100</f>
        <v>#DIV/0!</v>
      </c>
      <c r="Q66" s="7"/>
    </row>
    <row r="67" spans="1:17" ht="25.5" customHeight="1" x14ac:dyDescent="0.25">
      <c r="A67" s="30"/>
      <c r="B67" s="31"/>
      <c r="C67" s="31"/>
      <c r="D67" s="31"/>
      <c r="E67" s="31"/>
      <c r="F67" s="31"/>
      <c r="G67" s="31"/>
      <c r="H67" s="151" t="s">
        <v>125</v>
      </c>
      <c r="I67" s="152"/>
      <c r="J67" s="153"/>
      <c r="K67" s="2"/>
      <c r="L67" s="4"/>
      <c r="M67" s="29">
        <f>H63+H64-M66-0.018</f>
        <v>-0.13</v>
      </c>
      <c r="N67" s="29">
        <f>I63+I64-N66-0.018</f>
        <v>-0.14199999999999999</v>
      </c>
      <c r="O67" s="7"/>
      <c r="P67" s="7"/>
      <c r="Q67" s="7"/>
    </row>
    <row r="68" spans="1:17" ht="25.5" customHeight="1" x14ac:dyDescent="0.25">
      <c r="A68" s="40"/>
      <c r="B68" s="40"/>
      <c r="C68" s="40"/>
      <c r="D68" s="40"/>
      <c r="E68" s="40"/>
      <c r="F68" s="40"/>
      <c r="G68" s="40"/>
      <c r="H68" s="41"/>
      <c r="I68" s="42"/>
      <c r="J68" s="42"/>
      <c r="K68" s="2"/>
      <c r="L68" s="23" t="s">
        <v>130</v>
      </c>
      <c r="M68" s="29">
        <f>24*225/1000</f>
        <v>5.4</v>
      </c>
      <c r="N68" s="29">
        <f>24*220/1000</f>
        <v>5.28</v>
      </c>
      <c r="O68" s="7"/>
      <c r="P68" s="7"/>
      <c r="Q68" s="7"/>
    </row>
    <row r="69" spans="1:17" ht="33.75" customHeight="1" x14ac:dyDescent="0.25">
      <c r="A69" s="2"/>
      <c r="B69" s="2"/>
      <c r="C69" s="2"/>
      <c r="D69" s="2"/>
      <c r="E69" s="2"/>
      <c r="F69" s="2"/>
      <c r="G69" s="2"/>
      <c r="H69" s="2"/>
      <c r="I69" s="2"/>
      <c r="J69" s="2"/>
      <c r="K69" s="2"/>
      <c r="L69" s="4"/>
      <c r="M69" s="32">
        <f>(M67+M68)/24</f>
        <v>0.21958333333333335</v>
      </c>
      <c r="N69" s="32">
        <f>(N67+N68)/24</f>
        <v>0.21408333333333332</v>
      </c>
      <c r="O69" s="23"/>
      <c r="P69" s="32">
        <f>M69+N69</f>
        <v>0.43366666666666664</v>
      </c>
      <c r="Q69" s="7"/>
    </row>
    <row r="70" spans="1:17" ht="15.75" customHeight="1" x14ac:dyDescent="0.25">
      <c r="A70" s="2"/>
      <c r="B70" s="2"/>
      <c r="C70" s="2"/>
      <c r="D70" s="2"/>
      <c r="E70" s="2"/>
      <c r="F70" s="2"/>
      <c r="G70" s="2"/>
      <c r="H70" s="2"/>
      <c r="I70" s="2"/>
      <c r="J70" s="2"/>
      <c r="K70" s="2"/>
      <c r="L70" s="7"/>
      <c r="M70" s="29">
        <f>M69*1000</f>
        <v>219.58333333333334</v>
      </c>
      <c r="N70" s="29">
        <f>N69*1000</f>
        <v>214.08333333333331</v>
      </c>
      <c r="O70" s="23"/>
      <c r="P70" s="29">
        <f>M70+N70</f>
        <v>433.66666666666663</v>
      </c>
      <c r="Q70" s="7"/>
    </row>
    <row r="71" spans="1:17" ht="15.75" customHeight="1" x14ac:dyDescent="0.25">
      <c r="A71" s="2"/>
      <c r="B71" s="2"/>
      <c r="C71" s="2"/>
      <c r="D71" s="2"/>
      <c r="E71" s="2"/>
      <c r="F71" s="2" t="s">
        <v>124</v>
      </c>
      <c r="G71" s="2"/>
      <c r="H71" s="2"/>
      <c r="I71" s="2"/>
      <c r="J71" s="2"/>
      <c r="K71" s="2"/>
      <c r="L71" s="2"/>
      <c r="M71" s="34"/>
      <c r="N71" s="34"/>
      <c r="O71" s="2"/>
      <c r="P71" s="2"/>
      <c r="Q71" s="2"/>
    </row>
    <row r="72" spans="1:17" ht="15.75" customHeight="1" x14ac:dyDescent="0.25">
      <c r="A72" s="133"/>
      <c r="B72" s="134"/>
      <c r="C72" s="134"/>
      <c r="D72" s="134"/>
      <c r="E72" s="84"/>
      <c r="F72" s="2"/>
      <c r="G72" s="2"/>
      <c r="H72" s="2"/>
      <c r="I72" s="2"/>
      <c r="J72" s="84"/>
      <c r="K72" s="2"/>
      <c r="L72" s="2"/>
      <c r="M72" s="2"/>
      <c r="N72" s="2"/>
      <c r="O72" s="2"/>
      <c r="P72" s="2"/>
      <c r="Q72" s="2"/>
    </row>
    <row r="73" spans="1:17" ht="15.75" customHeight="1" x14ac:dyDescent="0.25">
      <c r="A73" s="2"/>
      <c r="B73" s="2"/>
      <c r="C73" s="2"/>
      <c r="D73" s="2"/>
      <c r="E73" s="2"/>
      <c r="F73" s="2"/>
      <c r="G73" s="2"/>
      <c r="H73" s="2"/>
      <c r="I73" s="2"/>
      <c r="J73" s="2"/>
      <c r="K73" s="2"/>
      <c r="L73" s="2"/>
      <c r="M73" s="2"/>
      <c r="N73" s="2"/>
      <c r="O73" s="2"/>
      <c r="P73" s="2"/>
      <c r="Q73" s="2"/>
    </row>
    <row r="74" spans="1:17" ht="15.75" customHeight="1" x14ac:dyDescent="0.25">
      <c r="A74" s="2"/>
      <c r="B74" s="2"/>
      <c r="C74" s="2"/>
      <c r="D74" s="2"/>
      <c r="E74" s="33"/>
      <c r="F74" s="2"/>
      <c r="G74" s="2"/>
      <c r="H74" s="2"/>
      <c r="I74" s="2"/>
      <c r="J74" s="2"/>
      <c r="K74" s="16"/>
      <c r="L74" s="16"/>
      <c r="M74" s="2"/>
      <c r="N74" s="2"/>
      <c r="O74" s="2"/>
      <c r="P74" s="2"/>
      <c r="Q74" s="2"/>
    </row>
    <row r="75" spans="1:17" ht="15.75" customHeight="1" x14ac:dyDescent="0.25">
      <c r="A75" s="2"/>
      <c r="B75" s="2"/>
      <c r="C75" s="2"/>
      <c r="D75" s="2"/>
      <c r="E75" s="2"/>
      <c r="F75" s="2"/>
      <c r="G75" s="2"/>
      <c r="H75" s="2"/>
      <c r="I75" s="2"/>
      <c r="J75" s="2"/>
      <c r="K75" s="16"/>
      <c r="L75" s="16"/>
      <c r="M75" s="2"/>
      <c r="N75" s="2"/>
      <c r="O75" s="2"/>
      <c r="P75" s="2"/>
      <c r="Q75" s="2"/>
    </row>
    <row r="76" spans="1:17" ht="15.75" customHeight="1" x14ac:dyDescent="0.25">
      <c r="A76" s="2"/>
      <c r="B76" s="2"/>
      <c r="C76" s="2"/>
      <c r="D76" s="2"/>
      <c r="E76" s="2"/>
      <c r="F76" s="2"/>
      <c r="G76" s="2"/>
      <c r="H76" s="2"/>
      <c r="I76" s="2"/>
      <c r="J76" s="2"/>
      <c r="K76" s="16"/>
      <c r="L76" s="16"/>
      <c r="M76" s="2"/>
      <c r="N76" s="2"/>
      <c r="O76" s="2"/>
      <c r="P76" s="2"/>
      <c r="Q76" s="2"/>
    </row>
    <row r="77" spans="1:17" ht="15.75" customHeight="1" x14ac:dyDescent="0.25">
      <c r="A77" s="2"/>
      <c r="B77" s="2"/>
      <c r="C77" s="2"/>
      <c r="D77" s="2"/>
      <c r="E77" s="2"/>
      <c r="F77" s="2"/>
      <c r="G77" s="2"/>
      <c r="H77" s="2"/>
      <c r="I77" s="2"/>
      <c r="J77" s="2"/>
      <c r="K77" s="2"/>
      <c r="L77" s="2"/>
      <c r="M77" s="2"/>
      <c r="N77" s="2"/>
      <c r="O77" s="2"/>
      <c r="P77" s="2"/>
      <c r="Q77" s="2"/>
    </row>
    <row r="78" spans="1:17" ht="15.75" customHeight="1" x14ac:dyDescent="0.25">
      <c r="A78" s="2"/>
      <c r="B78" s="2"/>
      <c r="C78" s="2"/>
      <c r="D78" s="2"/>
      <c r="E78" s="2"/>
      <c r="F78" s="2"/>
      <c r="G78" s="2"/>
      <c r="H78" s="2"/>
      <c r="I78" s="2"/>
      <c r="J78" s="2"/>
      <c r="K78" s="2"/>
      <c r="L78" s="2"/>
      <c r="M78" s="2"/>
      <c r="N78" s="2"/>
      <c r="O78" s="2"/>
      <c r="P78" s="2"/>
      <c r="Q78" s="2"/>
    </row>
    <row r="79" spans="1:17" ht="15.75" customHeight="1" x14ac:dyDescent="0.25">
      <c r="A79" s="2"/>
      <c r="B79" s="2"/>
      <c r="C79" s="2"/>
      <c r="D79" s="2"/>
      <c r="E79" s="2"/>
      <c r="F79" s="2"/>
      <c r="G79" s="2"/>
      <c r="H79" s="2"/>
      <c r="I79" s="2"/>
      <c r="J79" s="2"/>
      <c r="K79" s="2"/>
      <c r="L79" s="2"/>
      <c r="M79" s="2"/>
      <c r="N79" s="2"/>
      <c r="O79" s="2"/>
      <c r="P79" s="2"/>
      <c r="Q79" s="2"/>
    </row>
    <row r="80" spans="1:17" ht="15.75" customHeight="1" x14ac:dyDescent="0.25">
      <c r="A80" s="2"/>
      <c r="B80" s="2"/>
      <c r="C80" s="2"/>
      <c r="D80" s="2"/>
      <c r="E80" s="2"/>
      <c r="F80" s="2"/>
      <c r="G80" s="2"/>
      <c r="H80" s="2"/>
      <c r="I80" s="2"/>
      <c r="J80" s="2"/>
      <c r="K80" s="23" t="s">
        <v>126</v>
      </c>
      <c r="L80" s="23" t="s">
        <v>127</v>
      </c>
      <c r="M80" s="23" t="s">
        <v>128</v>
      </c>
      <c r="N80" s="23" t="s">
        <v>129</v>
      </c>
      <c r="O80" s="2"/>
      <c r="P80" s="2"/>
      <c r="Q80" s="2"/>
    </row>
    <row r="81" spans="1:17" ht="15.75" customHeight="1" x14ac:dyDescent="0.25">
      <c r="A81" s="2"/>
      <c r="B81" s="2"/>
      <c r="C81" s="2"/>
      <c r="D81" s="2"/>
      <c r="E81" s="2"/>
      <c r="F81" s="2"/>
      <c r="G81" s="2"/>
      <c r="H81" s="2"/>
      <c r="I81" s="2"/>
      <c r="J81" s="2"/>
      <c r="K81" s="29">
        <v>0</v>
      </c>
      <c r="L81" s="29">
        <v>0</v>
      </c>
      <c r="M81" s="32">
        <f>K81+L81</f>
        <v>0</v>
      </c>
      <c r="N81" s="32">
        <f>M81-M63</f>
        <v>0</v>
      </c>
      <c r="O81" s="2"/>
      <c r="P81" s="2"/>
      <c r="Q81" s="2"/>
    </row>
    <row r="82" spans="1:17" ht="15.75" customHeight="1" x14ac:dyDescent="0.25">
      <c r="A82" s="2"/>
      <c r="B82" s="2"/>
      <c r="C82" s="2"/>
      <c r="D82" s="2"/>
      <c r="E82" s="2"/>
      <c r="F82" s="2"/>
      <c r="G82" s="2"/>
      <c r="H82" s="2"/>
      <c r="I82" s="2"/>
      <c r="J82" s="2"/>
      <c r="K82" s="35">
        <v>0</v>
      </c>
      <c r="L82" s="35">
        <f>L81-N81</f>
        <v>0</v>
      </c>
      <c r="M82" s="32">
        <f>K82+L82</f>
        <v>0</v>
      </c>
      <c r="N82" s="32">
        <f>N81/2</f>
        <v>0</v>
      </c>
      <c r="O82" s="2"/>
      <c r="P82" s="2"/>
      <c r="Q82" s="2"/>
    </row>
    <row r="83" spans="1:17" ht="15.75" customHeight="1" x14ac:dyDescent="0.25">
      <c r="A83" s="2"/>
      <c r="B83" s="2"/>
      <c r="C83" s="2"/>
      <c r="D83" s="2"/>
      <c r="E83" s="2"/>
      <c r="F83" s="2"/>
      <c r="G83" s="2"/>
      <c r="H83" s="2"/>
      <c r="I83" s="2"/>
      <c r="J83" s="2"/>
      <c r="K83" s="2"/>
      <c r="L83" s="2"/>
      <c r="M83" s="2"/>
      <c r="N83" s="2"/>
      <c r="O83" s="2"/>
      <c r="P83" s="2"/>
      <c r="Q83" s="2"/>
    </row>
    <row r="84" spans="1:17" ht="15.75" customHeight="1" x14ac:dyDescent="0.25">
      <c r="A84" s="2"/>
      <c r="B84" s="2"/>
      <c r="C84" s="2"/>
      <c r="D84" s="2"/>
      <c r="E84" s="2"/>
      <c r="F84" s="2"/>
      <c r="G84" s="2"/>
      <c r="H84" s="2"/>
      <c r="I84" s="2"/>
      <c r="J84" s="2"/>
      <c r="K84" s="2"/>
      <c r="L84" s="2"/>
      <c r="M84" s="2"/>
      <c r="N84" s="2"/>
      <c r="O84" s="2"/>
      <c r="P84" s="2"/>
      <c r="Q84" s="2"/>
    </row>
    <row r="85" spans="1:17" ht="15.75" customHeight="1" x14ac:dyDescent="0.25">
      <c r="A85" s="2"/>
      <c r="B85" s="2"/>
      <c r="C85" s="2"/>
      <c r="D85" s="2"/>
      <c r="E85" s="2"/>
      <c r="F85" s="2"/>
      <c r="G85" s="2"/>
      <c r="H85" s="2"/>
      <c r="I85" s="2"/>
      <c r="J85" s="2"/>
      <c r="K85" s="2"/>
      <c r="L85" s="2"/>
      <c r="M85" s="2"/>
      <c r="N85" s="2"/>
      <c r="O85" s="2"/>
      <c r="P85" s="2"/>
      <c r="Q85" s="2"/>
    </row>
    <row r="86" spans="1:17" ht="15.75" customHeight="1" x14ac:dyDescent="0.25">
      <c r="A86" s="2"/>
      <c r="B86" s="2"/>
      <c r="C86" s="2"/>
      <c r="D86" s="2"/>
      <c r="E86" s="2"/>
      <c r="F86" s="2"/>
      <c r="G86" s="2"/>
      <c r="H86" s="2"/>
      <c r="I86" s="2"/>
      <c r="J86" s="2"/>
      <c r="K86" s="2"/>
      <c r="L86" s="2"/>
      <c r="M86" s="2"/>
      <c r="N86" s="2"/>
      <c r="O86" s="2"/>
      <c r="P86" s="2"/>
      <c r="Q86" s="2"/>
    </row>
    <row r="87" spans="1:17" ht="15.75" customHeight="1" x14ac:dyDescent="0.25">
      <c r="A87" s="2"/>
      <c r="B87" s="2"/>
      <c r="C87" s="2"/>
      <c r="D87" s="2"/>
      <c r="E87" s="2"/>
      <c r="F87" s="2"/>
      <c r="G87" s="2"/>
      <c r="H87" s="2"/>
      <c r="I87" s="2"/>
      <c r="J87" s="2"/>
      <c r="K87" s="2"/>
      <c r="L87" s="2"/>
      <c r="M87" s="2"/>
      <c r="N87" s="2"/>
      <c r="O87" s="2"/>
      <c r="P87" s="2"/>
      <c r="Q87" s="2"/>
    </row>
    <row r="88" spans="1:17" ht="15.75" customHeight="1" x14ac:dyDescent="0.25">
      <c r="A88" s="2"/>
      <c r="B88" s="2"/>
      <c r="C88" s="2"/>
      <c r="D88" s="2"/>
      <c r="E88" s="2"/>
      <c r="F88" s="2"/>
      <c r="G88" s="2"/>
      <c r="H88" s="2"/>
      <c r="I88" s="2"/>
      <c r="J88" s="2"/>
      <c r="K88" s="2"/>
      <c r="L88" s="2"/>
      <c r="M88" s="2"/>
      <c r="N88" s="2"/>
      <c r="O88" s="2"/>
      <c r="P88" s="2"/>
      <c r="Q88" s="2"/>
    </row>
    <row r="89" spans="1:17" ht="15.75" customHeight="1" x14ac:dyDescent="0.25">
      <c r="A89" s="2"/>
      <c r="B89" s="2"/>
      <c r="C89" s="2"/>
      <c r="D89" s="2"/>
      <c r="E89" s="2"/>
      <c r="F89" s="2"/>
      <c r="G89" s="2"/>
      <c r="H89" s="2"/>
      <c r="I89" s="2"/>
      <c r="J89" s="2"/>
      <c r="K89" s="2"/>
      <c r="L89" s="2"/>
      <c r="M89" s="2"/>
      <c r="N89" s="2"/>
      <c r="O89" s="2"/>
      <c r="P89" s="2"/>
      <c r="Q89" s="2"/>
    </row>
    <row r="90" spans="1:17" ht="15.75" customHeight="1" x14ac:dyDescent="0.25">
      <c r="A90" s="2"/>
      <c r="B90" s="2"/>
      <c r="C90" s="2"/>
      <c r="D90" s="2"/>
      <c r="E90" s="2"/>
      <c r="F90" s="2"/>
      <c r="G90" s="2"/>
      <c r="H90" s="2"/>
      <c r="I90" s="2"/>
      <c r="J90" s="2"/>
      <c r="K90" s="2"/>
      <c r="L90" s="2"/>
      <c r="M90" s="2"/>
      <c r="N90" s="2"/>
      <c r="O90" s="2"/>
      <c r="P90" s="2"/>
      <c r="Q90" s="2"/>
    </row>
    <row r="91" spans="1:17" ht="15.75" customHeight="1" x14ac:dyDescent="0.25">
      <c r="A91" s="2"/>
      <c r="B91" s="2"/>
      <c r="C91" s="2"/>
      <c r="D91" s="2"/>
      <c r="E91" s="2"/>
      <c r="F91" s="2"/>
      <c r="G91" s="2"/>
      <c r="H91" s="2"/>
      <c r="I91" s="2"/>
      <c r="J91" s="2"/>
      <c r="K91" s="2"/>
      <c r="L91" s="2"/>
      <c r="M91" s="2"/>
      <c r="N91" s="2"/>
      <c r="O91" s="2"/>
      <c r="P91" s="2"/>
      <c r="Q91" s="2"/>
    </row>
    <row r="92" spans="1:17" ht="15.75" customHeight="1" x14ac:dyDescent="0.25">
      <c r="A92" s="2"/>
      <c r="B92" s="2"/>
      <c r="C92" s="2"/>
      <c r="D92" s="2"/>
      <c r="E92" s="2"/>
      <c r="F92" s="2"/>
      <c r="G92" s="2"/>
      <c r="H92" s="2"/>
      <c r="I92" s="2"/>
      <c r="J92" s="2"/>
      <c r="K92" s="2"/>
      <c r="L92" s="2"/>
      <c r="M92" s="2"/>
      <c r="N92" s="2"/>
      <c r="O92" s="2"/>
      <c r="P92" s="2"/>
      <c r="Q92" s="2"/>
    </row>
    <row r="93" spans="1:17" ht="15.75" customHeight="1" x14ac:dyDescent="0.25">
      <c r="A93" s="2"/>
      <c r="B93" s="2"/>
      <c r="C93" s="2"/>
      <c r="D93" s="2"/>
      <c r="E93" s="2"/>
      <c r="F93" s="2"/>
      <c r="G93" s="2"/>
      <c r="H93" s="2"/>
      <c r="I93" s="2"/>
      <c r="J93" s="2"/>
      <c r="K93" s="2"/>
      <c r="L93" s="2"/>
      <c r="M93" s="2"/>
      <c r="N93" s="2"/>
      <c r="O93" s="2"/>
      <c r="P93" s="2"/>
      <c r="Q93" s="2"/>
    </row>
    <row r="94" spans="1:17" ht="15.75" customHeight="1" x14ac:dyDescent="0.25">
      <c r="A94" s="2"/>
      <c r="B94" s="2"/>
      <c r="C94" s="2"/>
      <c r="D94" s="2"/>
      <c r="E94" s="2"/>
      <c r="F94" s="2"/>
      <c r="G94" s="2"/>
      <c r="H94" s="2"/>
      <c r="I94" s="2"/>
      <c r="J94" s="2"/>
      <c r="K94" s="2"/>
      <c r="L94" s="2"/>
      <c r="M94" s="2"/>
      <c r="N94" s="2"/>
      <c r="O94" s="2"/>
      <c r="P94" s="2"/>
      <c r="Q94" s="2"/>
    </row>
    <row r="95" spans="1:17" ht="15.75" customHeight="1" x14ac:dyDescent="0.25">
      <c r="A95" s="2"/>
      <c r="B95" s="2"/>
      <c r="C95" s="2"/>
      <c r="D95" s="2"/>
      <c r="E95" s="2"/>
      <c r="F95" s="2"/>
      <c r="G95" s="2"/>
      <c r="H95" s="2"/>
      <c r="I95" s="2"/>
      <c r="J95" s="2"/>
      <c r="K95" s="2"/>
      <c r="L95" s="2"/>
      <c r="M95" s="2"/>
      <c r="N95" s="2"/>
      <c r="O95" s="2"/>
      <c r="P95" s="2"/>
      <c r="Q95" s="2"/>
    </row>
    <row r="96" spans="1:17" ht="15.75" customHeight="1" x14ac:dyDescent="0.25">
      <c r="A96" s="2"/>
      <c r="B96" s="2"/>
      <c r="C96" s="2"/>
      <c r="D96" s="2"/>
      <c r="E96" s="2"/>
      <c r="F96" s="2"/>
      <c r="G96" s="2"/>
      <c r="H96" s="2"/>
      <c r="I96" s="2"/>
      <c r="J96" s="2"/>
      <c r="K96" s="2"/>
      <c r="L96" s="2"/>
      <c r="M96" s="2"/>
      <c r="N96" s="2"/>
      <c r="O96" s="2"/>
      <c r="P96" s="2"/>
      <c r="Q96" s="2"/>
    </row>
    <row r="97" spans="1:17" ht="15.75" customHeight="1" x14ac:dyDescent="0.25">
      <c r="A97" s="2"/>
      <c r="B97" s="2"/>
      <c r="C97" s="2"/>
      <c r="D97" s="2"/>
      <c r="E97" s="2"/>
      <c r="F97" s="2"/>
      <c r="G97" s="2"/>
      <c r="H97" s="2"/>
      <c r="I97" s="2"/>
      <c r="J97" s="2"/>
      <c r="K97" s="2"/>
      <c r="L97" s="2"/>
      <c r="M97" s="2"/>
      <c r="N97" s="2"/>
      <c r="O97" s="2"/>
      <c r="P97" s="2"/>
      <c r="Q97" s="2"/>
    </row>
    <row r="98" spans="1:17" ht="15.75" customHeight="1" x14ac:dyDescent="0.25">
      <c r="A98" s="2"/>
      <c r="B98" s="2"/>
      <c r="C98" s="2"/>
      <c r="D98" s="2"/>
      <c r="E98" s="2"/>
      <c r="F98" s="2"/>
      <c r="G98" s="2"/>
      <c r="H98" s="2"/>
      <c r="I98" s="2"/>
      <c r="J98" s="2"/>
      <c r="K98" s="2"/>
      <c r="L98" s="2"/>
      <c r="M98" s="2"/>
      <c r="N98" s="2"/>
      <c r="O98" s="2"/>
      <c r="P98" s="2"/>
      <c r="Q98" s="2"/>
    </row>
    <row r="99" spans="1:17" ht="15.75" customHeight="1" x14ac:dyDescent="0.25">
      <c r="A99" s="2"/>
      <c r="B99" s="2"/>
      <c r="C99" s="2"/>
      <c r="D99" s="2"/>
      <c r="E99" s="2"/>
      <c r="F99" s="2"/>
      <c r="G99" s="2"/>
      <c r="H99" s="2"/>
      <c r="I99" s="2"/>
      <c r="J99" s="2"/>
      <c r="K99" s="2"/>
      <c r="L99" s="2"/>
      <c r="M99" s="2"/>
      <c r="N99" s="2"/>
      <c r="O99" s="2"/>
      <c r="P99" s="2"/>
      <c r="Q99" s="2"/>
    </row>
    <row r="100" spans="1:17" ht="15.75" customHeight="1" x14ac:dyDescent="0.25">
      <c r="A100" s="2"/>
      <c r="B100" s="2"/>
      <c r="C100" s="2"/>
      <c r="D100" s="2"/>
      <c r="E100" s="2"/>
      <c r="F100" s="2"/>
      <c r="G100" s="2"/>
      <c r="H100" s="2"/>
      <c r="I100" s="2"/>
      <c r="J100" s="2"/>
      <c r="K100" s="2"/>
      <c r="L100" s="2"/>
      <c r="M100" s="2"/>
      <c r="N100" s="2"/>
      <c r="O100" s="2"/>
      <c r="P100" s="2"/>
      <c r="Q100" s="2"/>
    </row>
    <row r="101" spans="1:17" ht="15.75" customHeight="1" x14ac:dyDescent="0.25">
      <c r="A101" s="2"/>
      <c r="B101" s="2"/>
      <c r="C101" s="2"/>
      <c r="D101" s="2"/>
      <c r="E101" s="2"/>
      <c r="F101" s="2"/>
      <c r="G101" s="2"/>
      <c r="H101" s="2"/>
      <c r="I101" s="2"/>
      <c r="J101" s="2"/>
      <c r="K101" s="2"/>
      <c r="L101" s="2"/>
      <c r="M101" s="2"/>
      <c r="N101" s="2"/>
      <c r="O101" s="2"/>
      <c r="P101" s="2"/>
      <c r="Q101" s="2"/>
    </row>
  </sheetData>
  <mergeCells count="37">
    <mergeCell ref="L11:L12"/>
    <mergeCell ref="M11:N11"/>
    <mergeCell ref="A61:D61"/>
    <mergeCell ref="E61:J61"/>
    <mergeCell ref="A72:D72"/>
    <mergeCell ref="A62:G62"/>
    <mergeCell ref="A63:D64"/>
    <mergeCell ref="E63:G63"/>
    <mergeCell ref="E64:G64"/>
    <mergeCell ref="A66:J66"/>
    <mergeCell ref="H67:J67"/>
    <mergeCell ref="A9:B9"/>
    <mergeCell ref="C9:J9"/>
    <mergeCell ref="A10:B10"/>
    <mergeCell ref="C10:J10"/>
    <mergeCell ref="A11:A12"/>
    <mergeCell ref="B11:B12"/>
    <mergeCell ref="C11:C12"/>
    <mergeCell ref="D11:D12"/>
    <mergeCell ref="E11:E12"/>
    <mergeCell ref="F11:F12"/>
    <mergeCell ref="G11:G12"/>
    <mergeCell ref="H11:H12"/>
    <mergeCell ref="I11:I12"/>
    <mergeCell ref="J11:J12"/>
    <mergeCell ref="A6:B6"/>
    <mergeCell ref="C6:J6"/>
    <mergeCell ref="A7:B7"/>
    <mergeCell ref="C7:J7"/>
    <mergeCell ref="A8:B8"/>
    <mergeCell ref="C8:J8"/>
    <mergeCell ref="A1:J1"/>
    <mergeCell ref="A2:J2"/>
    <mergeCell ref="A3:J3"/>
    <mergeCell ref="A4:J4"/>
    <mergeCell ref="A5:B5"/>
    <mergeCell ref="C5:J5"/>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1"/>
  <sheetViews>
    <sheetView workbookViewId="0">
      <selection activeCell="M16" sqref="M16"/>
    </sheetView>
  </sheetViews>
  <sheetFormatPr defaultColWidth="14.42578125" defaultRowHeight="15" x14ac:dyDescent="0.25"/>
  <cols>
    <col min="1" max="1" width="10.5703125" style="87" customWidth="1"/>
    <col min="2" max="2" width="18.5703125" style="87" customWidth="1"/>
    <col min="3" max="4" width="12.7109375" style="87" customWidth="1"/>
    <col min="5" max="5" width="14.7109375" style="87" customWidth="1"/>
    <col min="6" max="6" width="12.42578125" style="87" customWidth="1"/>
    <col min="7" max="7" width="15.140625" style="87" customWidth="1"/>
    <col min="8" max="9" width="12.7109375" style="87" customWidth="1"/>
    <col min="10" max="10" width="15" style="87" customWidth="1"/>
    <col min="11" max="11" width="9.140625" style="87" customWidth="1"/>
    <col min="12" max="12" width="13" style="87" customWidth="1"/>
    <col min="13" max="13" width="12.7109375" style="87" customWidth="1"/>
    <col min="14" max="14" width="14.28515625" style="87" customWidth="1"/>
    <col min="15" max="15" width="7.85546875" style="87" customWidth="1"/>
    <col min="16" max="17" width="9.140625" style="87" customWidth="1"/>
    <col min="18" max="16384" width="14.42578125" style="87"/>
  </cols>
  <sheetData>
    <row r="1" spans="1:17" ht="24" x14ac:dyDescent="0.4">
      <c r="A1" s="108" t="s">
        <v>0</v>
      </c>
      <c r="B1" s="109"/>
      <c r="C1" s="109"/>
      <c r="D1" s="109"/>
      <c r="E1" s="109"/>
      <c r="F1" s="109"/>
      <c r="G1" s="109"/>
      <c r="H1" s="109"/>
      <c r="I1" s="109"/>
      <c r="J1" s="110"/>
      <c r="K1" s="1"/>
      <c r="L1" s="2"/>
      <c r="M1" s="2"/>
      <c r="N1" s="2"/>
      <c r="O1" s="3"/>
      <c r="P1" s="4" t="s">
        <v>1</v>
      </c>
      <c r="Q1" s="2"/>
    </row>
    <row r="2" spans="1:17" ht="18.75" x14ac:dyDescent="0.3">
      <c r="A2" s="111" t="s">
        <v>2</v>
      </c>
      <c r="B2" s="109"/>
      <c r="C2" s="109"/>
      <c r="D2" s="109"/>
      <c r="E2" s="109"/>
      <c r="F2" s="109"/>
      <c r="G2" s="109"/>
      <c r="H2" s="109"/>
      <c r="I2" s="109"/>
      <c r="J2" s="110"/>
      <c r="K2" s="2"/>
      <c r="L2" s="2"/>
      <c r="M2" s="2"/>
      <c r="N2" s="2"/>
      <c r="O2" s="5"/>
      <c r="P2" s="4" t="s">
        <v>3</v>
      </c>
      <c r="Q2" s="2"/>
    </row>
    <row r="3" spans="1:17" ht="18.75" customHeight="1" x14ac:dyDescent="0.25">
      <c r="A3" s="112" t="s">
        <v>240</v>
      </c>
      <c r="B3" s="113"/>
      <c r="C3" s="113"/>
      <c r="D3" s="113"/>
      <c r="E3" s="113"/>
      <c r="F3" s="113"/>
      <c r="G3" s="113"/>
      <c r="H3" s="113"/>
      <c r="I3" s="113"/>
      <c r="J3" s="114"/>
      <c r="K3" s="6"/>
      <c r="L3" s="6"/>
      <c r="N3" s="6"/>
      <c r="O3" s="6"/>
      <c r="P3" s="6"/>
      <c r="Q3" s="6"/>
    </row>
    <row r="4" spans="1:17" ht="24" x14ac:dyDescent="0.4">
      <c r="A4" s="108" t="s">
        <v>4</v>
      </c>
      <c r="B4" s="109"/>
      <c r="C4" s="109"/>
      <c r="D4" s="109"/>
      <c r="E4" s="109"/>
      <c r="F4" s="109"/>
      <c r="G4" s="109"/>
      <c r="H4" s="109"/>
      <c r="I4" s="109"/>
      <c r="J4" s="110"/>
      <c r="K4" s="2"/>
      <c r="L4" s="2"/>
      <c r="M4" s="6"/>
      <c r="N4" s="2"/>
      <c r="O4" s="2"/>
      <c r="P4" s="2"/>
      <c r="Q4" s="2"/>
    </row>
    <row r="5" spans="1:17" x14ac:dyDescent="0.25">
      <c r="A5" s="115" t="s">
        <v>5</v>
      </c>
      <c r="B5" s="110"/>
      <c r="C5" s="116" t="s">
        <v>6</v>
      </c>
      <c r="D5" s="109"/>
      <c r="E5" s="109"/>
      <c r="F5" s="109"/>
      <c r="G5" s="109"/>
      <c r="H5" s="109"/>
      <c r="I5" s="109"/>
      <c r="J5" s="110"/>
      <c r="K5" s="2"/>
      <c r="L5" s="2"/>
      <c r="M5" s="2"/>
      <c r="N5" s="2"/>
      <c r="O5" s="2"/>
      <c r="P5" s="2"/>
      <c r="Q5" s="2"/>
    </row>
    <row r="6" spans="1:17" ht="45" customHeight="1" x14ac:dyDescent="0.25">
      <c r="A6" s="117" t="s">
        <v>7</v>
      </c>
      <c r="B6" s="110"/>
      <c r="C6" s="118" t="s">
        <v>8</v>
      </c>
      <c r="D6" s="109"/>
      <c r="E6" s="109"/>
      <c r="F6" s="109"/>
      <c r="G6" s="109"/>
      <c r="H6" s="109"/>
      <c r="I6" s="109"/>
      <c r="J6" s="110"/>
      <c r="K6" s="2"/>
      <c r="L6" s="2"/>
      <c r="M6" s="2"/>
      <c r="N6" s="2"/>
      <c r="O6" s="2"/>
      <c r="P6" s="2"/>
      <c r="Q6" s="2"/>
    </row>
    <row r="7" spans="1:17" x14ac:dyDescent="0.25">
      <c r="A7" s="117" t="s">
        <v>9</v>
      </c>
      <c r="B7" s="110"/>
      <c r="C7" s="119" t="s">
        <v>10</v>
      </c>
      <c r="D7" s="109"/>
      <c r="E7" s="109"/>
      <c r="F7" s="109"/>
      <c r="G7" s="109"/>
      <c r="H7" s="109"/>
      <c r="I7" s="109"/>
      <c r="J7" s="110"/>
      <c r="K7" s="2"/>
      <c r="L7" s="2"/>
      <c r="M7" s="2"/>
      <c r="N7" s="2"/>
      <c r="O7" s="2"/>
      <c r="P7" s="2"/>
      <c r="Q7" s="2"/>
    </row>
    <row r="8" spans="1:17" x14ac:dyDescent="0.25">
      <c r="A8" s="117" t="s">
        <v>11</v>
      </c>
      <c r="B8" s="110"/>
      <c r="C8" s="119" t="s">
        <v>12</v>
      </c>
      <c r="D8" s="109"/>
      <c r="E8" s="109"/>
      <c r="F8" s="109"/>
      <c r="G8" s="109"/>
      <c r="H8" s="109"/>
      <c r="I8" s="109"/>
      <c r="J8" s="110"/>
      <c r="K8" s="2"/>
      <c r="L8" s="2"/>
      <c r="M8" s="2"/>
      <c r="N8" s="2"/>
      <c r="O8" s="2"/>
      <c r="P8" s="2"/>
      <c r="Q8" s="2"/>
    </row>
    <row r="9" spans="1:17" x14ac:dyDescent="0.25">
      <c r="A9" s="120" t="s">
        <v>13</v>
      </c>
      <c r="B9" s="110"/>
      <c r="C9" s="121" t="s">
        <v>241</v>
      </c>
      <c r="D9" s="122"/>
      <c r="E9" s="122"/>
      <c r="F9" s="122"/>
      <c r="G9" s="122"/>
      <c r="H9" s="122"/>
      <c r="I9" s="122"/>
      <c r="J9" s="123"/>
      <c r="K9" s="6"/>
      <c r="L9" s="6"/>
      <c r="M9" s="6"/>
      <c r="N9" s="6"/>
      <c r="O9" s="6"/>
      <c r="P9" s="6"/>
      <c r="Q9" s="6"/>
    </row>
    <row r="10" spans="1:17" x14ac:dyDescent="0.25">
      <c r="A10" s="117" t="s">
        <v>14</v>
      </c>
      <c r="B10" s="110"/>
      <c r="C10" s="121"/>
      <c r="D10" s="122"/>
      <c r="E10" s="122"/>
      <c r="F10" s="122"/>
      <c r="G10" s="122"/>
      <c r="H10" s="122"/>
      <c r="I10" s="122"/>
      <c r="J10" s="123"/>
      <c r="K10" s="2"/>
      <c r="L10" s="2"/>
      <c r="M10" s="2"/>
      <c r="N10" s="2"/>
      <c r="O10" s="2"/>
      <c r="P10" s="2"/>
      <c r="Q10" s="2"/>
    </row>
    <row r="11" spans="1:17" ht="33" customHeight="1" x14ac:dyDescent="0.25">
      <c r="A11" s="124" t="s">
        <v>15</v>
      </c>
      <c r="B11" s="124" t="s">
        <v>16</v>
      </c>
      <c r="C11" s="126" t="s">
        <v>17</v>
      </c>
      <c r="D11" s="126" t="s">
        <v>18</v>
      </c>
      <c r="E11" s="124" t="s">
        <v>19</v>
      </c>
      <c r="F11" s="124" t="s">
        <v>15</v>
      </c>
      <c r="G11" s="124" t="s">
        <v>16</v>
      </c>
      <c r="H11" s="126" t="s">
        <v>17</v>
      </c>
      <c r="I11" s="126" t="s">
        <v>18</v>
      </c>
      <c r="J11" s="124" t="s">
        <v>19</v>
      </c>
      <c r="K11" s="2"/>
      <c r="L11" s="175" t="s">
        <v>16</v>
      </c>
      <c r="M11" s="176" t="s">
        <v>293</v>
      </c>
      <c r="N11" s="176"/>
      <c r="O11" s="2"/>
      <c r="P11" s="2"/>
      <c r="Q11" s="2"/>
    </row>
    <row r="12" spans="1:17" ht="13.5" customHeight="1" x14ac:dyDescent="0.25">
      <c r="A12" s="125"/>
      <c r="B12" s="125"/>
      <c r="C12" s="125"/>
      <c r="D12" s="125"/>
      <c r="E12" s="125"/>
      <c r="F12" s="125"/>
      <c r="G12" s="125"/>
      <c r="H12" s="125"/>
      <c r="I12" s="125"/>
      <c r="J12" s="125"/>
      <c r="K12" s="2"/>
      <c r="L12" s="175"/>
      <c r="M12" s="7" t="s">
        <v>17</v>
      </c>
      <c r="N12" s="2" t="s">
        <v>18</v>
      </c>
      <c r="O12" s="2"/>
      <c r="P12" s="2"/>
      <c r="Q12" s="2"/>
    </row>
    <row r="13" spans="1:17" x14ac:dyDescent="0.25">
      <c r="A13" s="8">
        <v>1</v>
      </c>
      <c r="B13" s="9" t="s">
        <v>20</v>
      </c>
      <c r="C13" s="78">
        <v>225</v>
      </c>
      <c r="D13" s="81">
        <v>210</v>
      </c>
      <c r="E13" s="11">
        <f t="shared" ref="E13:E60" si="0">SUM(C13,D13)</f>
        <v>435</v>
      </c>
      <c r="F13" s="8">
        <v>49</v>
      </c>
      <c r="G13" s="12" t="s">
        <v>21</v>
      </c>
      <c r="H13" s="78">
        <v>225</v>
      </c>
      <c r="I13" s="81">
        <v>210</v>
      </c>
      <c r="J13" s="8">
        <f t="shared" ref="J13:J60" si="1">SUM(H13,I13)</f>
        <v>435</v>
      </c>
      <c r="K13" s="2"/>
      <c r="L13" s="2"/>
      <c r="M13" s="7"/>
      <c r="N13" s="7"/>
      <c r="O13" s="2"/>
      <c r="P13" s="2"/>
      <c r="Q13" s="2"/>
    </row>
    <row r="14" spans="1:17" x14ac:dyDescent="0.25">
      <c r="A14" s="8">
        <f t="shared" ref="A14:A36" si="2">A13+1</f>
        <v>2</v>
      </c>
      <c r="B14" s="9" t="s">
        <v>22</v>
      </c>
      <c r="C14" s="78">
        <v>225</v>
      </c>
      <c r="D14" s="81">
        <v>210</v>
      </c>
      <c r="E14" s="11">
        <f t="shared" si="0"/>
        <v>435</v>
      </c>
      <c r="F14" s="8">
        <f t="shared" ref="F14:F36" si="3">F13+1</f>
        <v>50</v>
      </c>
      <c r="G14" s="12" t="s">
        <v>23</v>
      </c>
      <c r="H14" s="78">
        <v>225</v>
      </c>
      <c r="I14" s="81">
        <v>210</v>
      </c>
      <c r="J14" s="8">
        <f t="shared" si="1"/>
        <v>435</v>
      </c>
      <c r="K14" s="2"/>
      <c r="L14" s="2" t="s">
        <v>20</v>
      </c>
      <c r="M14" s="7">
        <f>AVERAGE(C13:C16)</f>
        <v>225</v>
      </c>
      <c r="N14" s="7">
        <f>AVERAGE(D13:D16)</f>
        <v>210</v>
      </c>
      <c r="O14" s="2"/>
      <c r="P14" s="2"/>
      <c r="Q14" s="2"/>
    </row>
    <row r="15" spans="1:17" x14ac:dyDescent="0.25">
      <c r="A15" s="8">
        <f t="shared" si="2"/>
        <v>3</v>
      </c>
      <c r="B15" s="9" t="s">
        <v>24</v>
      </c>
      <c r="C15" s="78">
        <v>225</v>
      </c>
      <c r="D15" s="81">
        <v>210</v>
      </c>
      <c r="E15" s="11">
        <f t="shared" si="0"/>
        <v>435</v>
      </c>
      <c r="F15" s="8">
        <f t="shared" si="3"/>
        <v>51</v>
      </c>
      <c r="G15" s="12" t="s">
        <v>25</v>
      </c>
      <c r="H15" s="78">
        <v>225</v>
      </c>
      <c r="I15" s="81">
        <v>210</v>
      </c>
      <c r="J15" s="8">
        <f t="shared" si="1"/>
        <v>435</v>
      </c>
      <c r="K15" s="2"/>
      <c r="L15" s="2" t="s">
        <v>28</v>
      </c>
      <c r="M15" s="7">
        <f>AVERAGE(C17:C20)</f>
        <v>225</v>
      </c>
      <c r="N15" s="7">
        <f>AVERAGE(D17:D20)</f>
        <v>210</v>
      </c>
      <c r="O15" s="2"/>
      <c r="P15" s="2"/>
      <c r="Q15" s="2"/>
    </row>
    <row r="16" spans="1:17" x14ac:dyDescent="0.25">
      <c r="A16" s="8">
        <f t="shared" si="2"/>
        <v>4</v>
      </c>
      <c r="B16" s="9" t="s">
        <v>26</v>
      </c>
      <c r="C16" s="78">
        <v>225</v>
      </c>
      <c r="D16" s="81">
        <v>210</v>
      </c>
      <c r="E16" s="11">
        <f t="shared" si="0"/>
        <v>435</v>
      </c>
      <c r="F16" s="8">
        <f t="shared" si="3"/>
        <v>52</v>
      </c>
      <c r="G16" s="12" t="s">
        <v>27</v>
      </c>
      <c r="H16" s="78">
        <v>225</v>
      </c>
      <c r="I16" s="81">
        <v>210</v>
      </c>
      <c r="J16" s="8">
        <f t="shared" si="1"/>
        <v>435</v>
      </c>
      <c r="K16" s="2"/>
      <c r="L16" s="2" t="s">
        <v>36</v>
      </c>
      <c r="M16" s="7">
        <f>AVERAGE(C21:C24)</f>
        <v>225</v>
      </c>
      <c r="N16" s="7">
        <f>AVERAGE(D21:D24)</f>
        <v>210</v>
      </c>
      <c r="O16" s="2"/>
      <c r="P16" s="2"/>
      <c r="Q16" s="2"/>
    </row>
    <row r="17" spans="1:17" x14ac:dyDescent="0.25">
      <c r="A17" s="8">
        <f t="shared" si="2"/>
        <v>5</v>
      </c>
      <c r="B17" s="9" t="s">
        <v>28</v>
      </c>
      <c r="C17" s="78">
        <v>225</v>
      </c>
      <c r="D17" s="81">
        <v>210</v>
      </c>
      <c r="E17" s="11">
        <f t="shared" si="0"/>
        <v>435</v>
      </c>
      <c r="F17" s="8">
        <f t="shared" si="3"/>
        <v>53</v>
      </c>
      <c r="G17" s="12" t="s">
        <v>29</v>
      </c>
      <c r="H17" s="78">
        <v>225</v>
      </c>
      <c r="I17" s="81">
        <v>210</v>
      </c>
      <c r="J17" s="8">
        <f t="shared" si="1"/>
        <v>435</v>
      </c>
      <c r="K17" s="2"/>
      <c r="L17" s="2" t="s">
        <v>44</v>
      </c>
      <c r="M17" s="7">
        <f>AVERAGE(C25:C28)</f>
        <v>225</v>
      </c>
      <c r="N17" s="7">
        <f>AVERAGE(D25:D28)</f>
        <v>210</v>
      </c>
      <c r="O17" s="2"/>
      <c r="P17" s="2"/>
      <c r="Q17" s="2"/>
    </row>
    <row r="18" spans="1:17" x14ac:dyDescent="0.25">
      <c r="A18" s="8">
        <f t="shared" si="2"/>
        <v>6</v>
      </c>
      <c r="B18" s="9" t="s">
        <v>30</v>
      </c>
      <c r="C18" s="78">
        <v>225</v>
      </c>
      <c r="D18" s="81">
        <v>210</v>
      </c>
      <c r="E18" s="11">
        <f t="shared" si="0"/>
        <v>435</v>
      </c>
      <c r="F18" s="8">
        <f t="shared" si="3"/>
        <v>54</v>
      </c>
      <c r="G18" s="12" t="s">
        <v>31</v>
      </c>
      <c r="H18" s="78">
        <v>225</v>
      </c>
      <c r="I18" s="81">
        <v>210</v>
      </c>
      <c r="J18" s="8">
        <f t="shared" si="1"/>
        <v>435</v>
      </c>
      <c r="K18" s="2"/>
      <c r="L18" s="2" t="s">
        <v>52</v>
      </c>
      <c r="M18" s="7">
        <f>AVERAGE(C29:C32)</f>
        <v>225</v>
      </c>
      <c r="N18" s="7">
        <f>AVERAGE(D29:D32)</f>
        <v>210</v>
      </c>
      <c r="O18" s="2"/>
      <c r="P18" s="2"/>
      <c r="Q18" s="2"/>
    </row>
    <row r="19" spans="1:17" x14ac:dyDescent="0.25">
      <c r="A19" s="8">
        <f t="shared" si="2"/>
        <v>7</v>
      </c>
      <c r="B19" s="9" t="s">
        <v>32</v>
      </c>
      <c r="C19" s="78">
        <v>225</v>
      </c>
      <c r="D19" s="81">
        <v>210</v>
      </c>
      <c r="E19" s="11">
        <f t="shared" si="0"/>
        <v>435</v>
      </c>
      <c r="F19" s="8">
        <f t="shared" si="3"/>
        <v>55</v>
      </c>
      <c r="G19" s="12" t="s">
        <v>33</v>
      </c>
      <c r="H19" s="78">
        <v>225</v>
      </c>
      <c r="I19" s="81">
        <v>210</v>
      </c>
      <c r="J19" s="8">
        <f t="shared" si="1"/>
        <v>435</v>
      </c>
      <c r="K19" s="2"/>
      <c r="L19" s="2" t="s">
        <v>60</v>
      </c>
      <c r="M19" s="7">
        <f>AVERAGE(C33:C36)</f>
        <v>225</v>
      </c>
      <c r="N19" s="7">
        <f>AVERAGE(D33:D36)</f>
        <v>210</v>
      </c>
      <c r="O19" s="2"/>
      <c r="P19" s="2"/>
      <c r="Q19" s="2"/>
    </row>
    <row r="20" spans="1:17" x14ac:dyDescent="0.25">
      <c r="A20" s="8">
        <f t="shared" si="2"/>
        <v>8</v>
      </c>
      <c r="B20" s="9" t="s">
        <v>34</v>
      </c>
      <c r="C20" s="78">
        <v>225</v>
      </c>
      <c r="D20" s="81">
        <v>210</v>
      </c>
      <c r="E20" s="11">
        <f t="shared" si="0"/>
        <v>435</v>
      </c>
      <c r="F20" s="8">
        <f t="shared" si="3"/>
        <v>56</v>
      </c>
      <c r="G20" s="12" t="s">
        <v>35</v>
      </c>
      <c r="H20" s="78">
        <v>225</v>
      </c>
      <c r="I20" s="81">
        <v>210</v>
      </c>
      <c r="J20" s="8">
        <f t="shared" si="1"/>
        <v>435</v>
      </c>
      <c r="K20" s="2"/>
      <c r="L20" s="2" t="s">
        <v>68</v>
      </c>
      <c r="M20" s="7">
        <f>AVERAGE(C37:C40)</f>
        <v>225</v>
      </c>
      <c r="N20" s="7">
        <f>AVERAGE(D37:D40)</f>
        <v>210</v>
      </c>
      <c r="O20" s="2"/>
      <c r="P20" s="2"/>
      <c r="Q20" s="2"/>
    </row>
    <row r="21" spans="1:17" ht="15.75" customHeight="1" x14ac:dyDescent="0.25">
      <c r="A21" s="8">
        <f t="shared" si="2"/>
        <v>9</v>
      </c>
      <c r="B21" s="9" t="s">
        <v>36</v>
      </c>
      <c r="C21" s="78">
        <v>225</v>
      </c>
      <c r="D21" s="81">
        <v>210</v>
      </c>
      <c r="E21" s="11">
        <f t="shared" si="0"/>
        <v>435</v>
      </c>
      <c r="F21" s="8">
        <f t="shared" si="3"/>
        <v>57</v>
      </c>
      <c r="G21" s="12" t="s">
        <v>37</v>
      </c>
      <c r="H21" s="78">
        <v>225</v>
      </c>
      <c r="I21" s="81">
        <v>210</v>
      </c>
      <c r="J21" s="8">
        <f t="shared" si="1"/>
        <v>435</v>
      </c>
      <c r="K21" s="2"/>
      <c r="L21" s="2" t="s">
        <v>76</v>
      </c>
      <c r="M21" s="7">
        <f>AVERAGE(C41:C44)</f>
        <v>225</v>
      </c>
      <c r="N21" s="7">
        <f>AVERAGE(D41:D44)</f>
        <v>210</v>
      </c>
      <c r="O21" s="2"/>
      <c r="P21" s="2"/>
      <c r="Q21" s="2"/>
    </row>
    <row r="22" spans="1:17" ht="15.75" customHeight="1" x14ac:dyDescent="0.25">
      <c r="A22" s="8">
        <f t="shared" si="2"/>
        <v>10</v>
      </c>
      <c r="B22" s="9" t="s">
        <v>38</v>
      </c>
      <c r="C22" s="78">
        <v>225</v>
      </c>
      <c r="D22" s="81">
        <v>210</v>
      </c>
      <c r="E22" s="11">
        <f t="shared" si="0"/>
        <v>435</v>
      </c>
      <c r="F22" s="8">
        <f t="shared" si="3"/>
        <v>58</v>
      </c>
      <c r="G22" s="12" t="s">
        <v>39</v>
      </c>
      <c r="H22" s="78">
        <v>225</v>
      </c>
      <c r="I22" s="81">
        <v>210</v>
      </c>
      <c r="J22" s="8">
        <f t="shared" si="1"/>
        <v>435</v>
      </c>
      <c r="K22" s="2"/>
      <c r="L22" s="2" t="s">
        <v>84</v>
      </c>
      <c r="M22" s="7">
        <f>AVERAGE(C45:C48)</f>
        <v>225</v>
      </c>
      <c r="N22" s="7">
        <f>AVERAGE(D45:D48)</f>
        <v>210</v>
      </c>
      <c r="O22" s="2"/>
      <c r="P22" s="2"/>
      <c r="Q22" s="2"/>
    </row>
    <row r="23" spans="1:17" ht="15.75" customHeight="1" x14ac:dyDescent="0.25">
      <c r="A23" s="8">
        <f t="shared" si="2"/>
        <v>11</v>
      </c>
      <c r="B23" s="9" t="s">
        <v>40</v>
      </c>
      <c r="C23" s="78">
        <v>225</v>
      </c>
      <c r="D23" s="81">
        <v>210</v>
      </c>
      <c r="E23" s="11">
        <f t="shared" si="0"/>
        <v>435</v>
      </c>
      <c r="F23" s="8">
        <f t="shared" si="3"/>
        <v>59</v>
      </c>
      <c r="G23" s="12" t="s">
        <v>41</v>
      </c>
      <c r="H23" s="78">
        <v>225</v>
      </c>
      <c r="I23" s="81">
        <v>210</v>
      </c>
      <c r="J23" s="8">
        <f t="shared" si="1"/>
        <v>435</v>
      </c>
      <c r="K23" s="2"/>
      <c r="L23" s="2" t="s">
        <v>92</v>
      </c>
      <c r="M23" s="7">
        <f>AVERAGE(C49:C52)</f>
        <v>225</v>
      </c>
      <c r="N23" s="7">
        <f>AVERAGE(D49:D52)</f>
        <v>210</v>
      </c>
      <c r="O23" s="2"/>
      <c r="P23" s="2"/>
      <c r="Q23" s="2"/>
    </row>
    <row r="24" spans="1:17" ht="15.75" customHeight="1" x14ac:dyDescent="0.25">
      <c r="A24" s="8">
        <f t="shared" si="2"/>
        <v>12</v>
      </c>
      <c r="B24" s="9" t="s">
        <v>42</v>
      </c>
      <c r="C24" s="78">
        <v>225</v>
      </c>
      <c r="D24" s="81">
        <v>210</v>
      </c>
      <c r="E24" s="11">
        <f t="shared" si="0"/>
        <v>435</v>
      </c>
      <c r="F24" s="8">
        <f t="shared" si="3"/>
        <v>60</v>
      </c>
      <c r="G24" s="12" t="s">
        <v>43</v>
      </c>
      <c r="H24" s="78">
        <v>225</v>
      </c>
      <c r="I24" s="81">
        <v>210</v>
      </c>
      <c r="J24" s="8">
        <f t="shared" si="1"/>
        <v>435</v>
      </c>
      <c r="K24" s="2"/>
      <c r="L24" s="13" t="s">
        <v>100</v>
      </c>
      <c r="M24" s="7">
        <f>AVERAGE(C53:C56)</f>
        <v>225</v>
      </c>
      <c r="N24" s="7">
        <f>AVERAGE(D53:D56)</f>
        <v>210</v>
      </c>
      <c r="O24" s="2"/>
      <c r="P24" s="2"/>
      <c r="Q24" s="2"/>
    </row>
    <row r="25" spans="1:17" ht="15.75" customHeight="1" x14ac:dyDescent="0.25">
      <c r="A25" s="8">
        <f t="shared" si="2"/>
        <v>13</v>
      </c>
      <c r="B25" s="9" t="s">
        <v>44</v>
      </c>
      <c r="C25" s="78">
        <v>225</v>
      </c>
      <c r="D25" s="81">
        <v>210</v>
      </c>
      <c r="E25" s="11">
        <f t="shared" si="0"/>
        <v>435</v>
      </c>
      <c r="F25" s="8">
        <f t="shared" si="3"/>
        <v>61</v>
      </c>
      <c r="G25" s="12" t="s">
        <v>45</v>
      </c>
      <c r="H25" s="78">
        <v>225</v>
      </c>
      <c r="I25" s="81">
        <v>210</v>
      </c>
      <c r="J25" s="8">
        <f t="shared" si="1"/>
        <v>435</v>
      </c>
      <c r="K25" s="2"/>
      <c r="L25" s="16" t="s">
        <v>108</v>
      </c>
      <c r="M25" s="7">
        <f>AVERAGE(C57:C60)</f>
        <v>225</v>
      </c>
      <c r="N25" s="7">
        <f>AVERAGE(D57:D60)</f>
        <v>210</v>
      </c>
      <c r="O25" s="2"/>
      <c r="P25" s="2"/>
      <c r="Q25" s="2"/>
    </row>
    <row r="26" spans="1:17" ht="15.75" customHeight="1" x14ac:dyDescent="0.25">
      <c r="A26" s="8">
        <f t="shared" si="2"/>
        <v>14</v>
      </c>
      <c r="B26" s="9" t="s">
        <v>46</v>
      </c>
      <c r="C26" s="78">
        <v>225</v>
      </c>
      <c r="D26" s="81">
        <v>210</v>
      </c>
      <c r="E26" s="11">
        <f t="shared" si="0"/>
        <v>435</v>
      </c>
      <c r="F26" s="8">
        <f t="shared" si="3"/>
        <v>62</v>
      </c>
      <c r="G26" s="12" t="s">
        <v>47</v>
      </c>
      <c r="H26" s="78">
        <v>225</v>
      </c>
      <c r="I26" s="81">
        <v>210</v>
      </c>
      <c r="J26" s="8">
        <f t="shared" si="1"/>
        <v>435</v>
      </c>
      <c r="K26" s="2"/>
      <c r="L26" s="16" t="s">
        <v>21</v>
      </c>
      <c r="M26" s="7">
        <f>AVERAGE(H13:H16)</f>
        <v>225</v>
      </c>
      <c r="N26" s="7">
        <f>AVERAGE(I13:I16)</f>
        <v>210</v>
      </c>
      <c r="O26" s="2"/>
      <c r="P26" s="2"/>
      <c r="Q26" s="2"/>
    </row>
    <row r="27" spans="1:17" ht="15.75" customHeight="1" x14ac:dyDescent="0.25">
      <c r="A27" s="8">
        <f t="shared" si="2"/>
        <v>15</v>
      </c>
      <c r="B27" s="9" t="s">
        <v>48</v>
      </c>
      <c r="C27" s="78">
        <v>225</v>
      </c>
      <c r="D27" s="81">
        <v>210</v>
      </c>
      <c r="E27" s="11">
        <f t="shared" si="0"/>
        <v>435</v>
      </c>
      <c r="F27" s="8">
        <f t="shared" si="3"/>
        <v>63</v>
      </c>
      <c r="G27" s="12" t="s">
        <v>49</v>
      </c>
      <c r="H27" s="78">
        <v>225</v>
      </c>
      <c r="I27" s="81">
        <v>210</v>
      </c>
      <c r="J27" s="8">
        <f t="shared" si="1"/>
        <v>435</v>
      </c>
      <c r="K27" s="2"/>
      <c r="L27" s="24" t="s">
        <v>29</v>
      </c>
      <c r="M27" s="7">
        <f>AVERAGE(H17:H20)</f>
        <v>225</v>
      </c>
      <c r="N27" s="7">
        <f>AVERAGE(I17:I20)</f>
        <v>210</v>
      </c>
      <c r="O27" s="2"/>
      <c r="P27" s="2"/>
      <c r="Q27" s="2"/>
    </row>
    <row r="28" spans="1:17" ht="15.75" customHeight="1" x14ac:dyDescent="0.25">
      <c r="A28" s="8">
        <f t="shared" si="2"/>
        <v>16</v>
      </c>
      <c r="B28" s="9" t="s">
        <v>50</v>
      </c>
      <c r="C28" s="78">
        <v>225</v>
      </c>
      <c r="D28" s="81">
        <v>210</v>
      </c>
      <c r="E28" s="11">
        <f t="shared" si="0"/>
        <v>435</v>
      </c>
      <c r="F28" s="8">
        <f t="shared" si="3"/>
        <v>64</v>
      </c>
      <c r="G28" s="12" t="s">
        <v>51</v>
      </c>
      <c r="H28" s="78">
        <v>225</v>
      </c>
      <c r="I28" s="81">
        <v>210</v>
      </c>
      <c r="J28" s="8">
        <f t="shared" si="1"/>
        <v>435</v>
      </c>
      <c r="K28" s="2"/>
      <c r="L28" s="2" t="s">
        <v>37</v>
      </c>
      <c r="M28" s="7">
        <f>AVERAGE(H21:H24)</f>
        <v>225</v>
      </c>
      <c r="N28" s="7">
        <f>AVERAGE(I21:I24)</f>
        <v>210</v>
      </c>
      <c r="O28" s="2"/>
      <c r="P28" s="2"/>
      <c r="Q28" s="2"/>
    </row>
    <row r="29" spans="1:17" ht="15.75" customHeight="1" x14ac:dyDescent="0.25">
      <c r="A29" s="8">
        <f t="shared" si="2"/>
        <v>17</v>
      </c>
      <c r="B29" s="9" t="s">
        <v>52</v>
      </c>
      <c r="C29" s="78">
        <v>225</v>
      </c>
      <c r="D29" s="81">
        <v>210</v>
      </c>
      <c r="E29" s="11">
        <f t="shared" si="0"/>
        <v>435</v>
      </c>
      <c r="F29" s="8">
        <f t="shared" si="3"/>
        <v>65</v>
      </c>
      <c r="G29" s="12" t="s">
        <v>53</v>
      </c>
      <c r="H29" s="78">
        <v>225</v>
      </c>
      <c r="I29" s="81">
        <v>210</v>
      </c>
      <c r="J29" s="8">
        <f t="shared" si="1"/>
        <v>435</v>
      </c>
      <c r="K29" s="2"/>
      <c r="L29" s="2" t="s">
        <v>45</v>
      </c>
      <c r="M29" s="7">
        <f>AVERAGE(H25:H28)</f>
        <v>225</v>
      </c>
      <c r="N29" s="7">
        <f>AVERAGE(I25:I28)</f>
        <v>210</v>
      </c>
      <c r="O29" s="2"/>
      <c r="P29" s="2"/>
      <c r="Q29" s="2"/>
    </row>
    <row r="30" spans="1:17" ht="15.75" customHeight="1" x14ac:dyDescent="0.25">
      <c r="A30" s="8">
        <f t="shared" si="2"/>
        <v>18</v>
      </c>
      <c r="B30" s="9" t="s">
        <v>54</v>
      </c>
      <c r="C30" s="78">
        <v>225</v>
      </c>
      <c r="D30" s="81">
        <v>210</v>
      </c>
      <c r="E30" s="11">
        <f t="shared" si="0"/>
        <v>435</v>
      </c>
      <c r="F30" s="8">
        <f t="shared" si="3"/>
        <v>66</v>
      </c>
      <c r="G30" s="12" t="s">
        <v>55</v>
      </c>
      <c r="H30" s="78">
        <v>225</v>
      </c>
      <c r="I30" s="81">
        <v>210</v>
      </c>
      <c r="J30" s="8">
        <f t="shared" si="1"/>
        <v>435</v>
      </c>
      <c r="K30" s="2"/>
      <c r="L30" s="2" t="s">
        <v>53</v>
      </c>
      <c r="M30" s="7">
        <f>AVERAGE(H29:H32)</f>
        <v>225</v>
      </c>
      <c r="N30" s="7">
        <f>AVERAGE(I29:I32)</f>
        <v>210</v>
      </c>
      <c r="O30" s="2"/>
      <c r="P30" s="2"/>
      <c r="Q30" s="2"/>
    </row>
    <row r="31" spans="1:17" ht="15.75" customHeight="1" x14ac:dyDescent="0.25">
      <c r="A31" s="8">
        <f t="shared" si="2"/>
        <v>19</v>
      </c>
      <c r="B31" s="9" t="s">
        <v>56</v>
      </c>
      <c r="C31" s="78">
        <v>225</v>
      </c>
      <c r="D31" s="81">
        <v>210</v>
      </c>
      <c r="E31" s="11">
        <f t="shared" si="0"/>
        <v>435</v>
      </c>
      <c r="F31" s="8">
        <f t="shared" si="3"/>
        <v>67</v>
      </c>
      <c r="G31" s="12" t="s">
        <v>57</v>
      </c>
      <c r="H31" s="78">
        <v>225</v>
      </c>
      <c r="I31" s="81">
        <v>210</v>
      </c>
      <c r="J31" s="8">
        <f t="shared" si="1"/>
        <v>435</v>
      </c>
      <c r="K31" s="2"/>
      <c r="L31" s="2" t="s">
        <v>61</v>
      </c>
      <c r="M31" s="7">
        <f>AVERAGE(H33:H36)</f>
        <v>225</v>
      </c>
      <c r="N31" s="7">
        <f>AVERAGE(I33:I36)</f>
        <v>210</v>
      </c>
      <c r="O31" s="2"/>
      <c r="P31" s="2"/>
      <c r="Q31" s="2"/>
    </row>
    <row r="32" spans="1:17" ht="15.75" customHeight="1" x14ac:dyDescent="0.25">
      <c r="A32" s="8">
        <f t="shared" si="2"/>
        <v>20</v>
      </c>
      <c r="B32" s="9" t="s">
        <v>58</v>
      </c>
      <c r="C32" s="78">
        <v>225</v>
      </c>
      <c r="D32" s="81">
        <v>210</v>
      </c>
      <c r="E32" s="11">
        <f t="shared" si="0"/>
        <v>435</v>
      </c>
      <c r="F32" s="8">
        <f t="shared" si="3"/>
        <v>68</v>
      </c>
      <c r="G32" s="12" t="s">
        <v>59</v>
      </c>
      <c r="H32" s="78">
        <v>225</v>
      </c>
      <c r="I32" s="81">
        <v>210</v>
      </c>
      <c r="J32" s="8">
        <f t="shared" si="1"/>
        <v>435</v>
      </c>
      <c r="K32" s="2"/>
      <c r="L32" s="2" t="s">
        <v>69</v>
      </c>
      <c r="M32" s="7">
        <f>AVERAGE(H37:H40)</f>
        <v>225</v>
      </c>
      <c r="N32" s="7">
        <f>AVERAGE(I37:I40)</f>
        <v>210</v>
      </c>
      <c r="O32" s="2"/>
      <c r="P32" s="2"/>
      <c r="Q32" s="2"/>
    </row>
    <row r="33" spans="1:17" ht="15.75" customHeight="1" x14ac:dyDescent="0.25">
      <c r="A33" s="8">
        <f t="shared" si="2"/>
        <v>21</v>
      </c>
      <c r="B33" s="9" t="s">
        <v>60</v>
      </c>
      <c r="C33" s="78">
        <v>225</v>
      </c>
      <c r="D33" s="81">
        <v>210</v>
      </c>
      <c r="E33" s="11">
        <f t="shared" si="0"/>
        <v>435</v>
      </c>
      <c r="F33" s="8">
        <f t="shared" si="3"/>
        <v>69</v>
      </c>
      <c r="G33" s="12" t="s">
        <v>61</v>
      </c>
      <c r="H33" s="78">
        <v>225</v>
      </c>
      <c r="I33" s="81">
        <v>210</v>
      </c>
      <c r="J33" s="8">
        <f t="shared" si="1"/>
        <v>435</v>
      </c>
      <c r="K33" s="2"/>
      <c r="L33" s="2" t="s">
        <v>77</v>
      </c>
      <c r="M33" s="7">
        <f>AVERAGE(H41:H44)</f>
        <v>225</v>
      </c>
      <c r="N33" s="7">
        <f>AVERAGE(I41:I44)</f>
        <v>210</v>
      </c>
      <c r="O33" s="2"/>
      <c r="P33" s="2"/>
      <c r="Q33" s="2"/>
    </row>
    <row r="34" spans="1:17" ht="15.75" customHeight="1" x14ac:dyDescent="0.25">
      <c r="A34" s="8">
        <f t="shared" si="2"/>
        <v>22</v>
      </c>
      <c r="B34" s="9" t="s">
        <v>62</v>
      </c>
      <c r="C34" s="78">
        <v>225</v>
      </c>
      <c r="D34" s="81">
        <v>210</v>
      </c>
      <c r="E34" s="11">
        <f t="shared" si="0"/>
        <v>435</v>
      </c>
      <c r="F34" s="8">
        <f t="shared" si="3"/>
        <v>70</v>
      </c>
      <c r="G34" s="12" t="s">
        <v>63</v>
      </c>
      <c r="H34" s="78">
        <v>225</v>
      </c>
      <c r="I34" s="81">
        <v>210</v>
      </c>
      <c r="J34" s="8">
        <f t="shared" si="1"/>
        <v>435</v>
      </c>
      <c r="K34" s="2"/>
      <c r="L34" s="2" t="s">
        <v>85</v>
      </c>
      <c r="M34" s="7">
        <f>AVERAGE(H45:H48)</f>
        <v>225</v>
      </c>
      <c r="N34" s="7">
        <f>AVERAGE(I45:I48)</f>
        <v>210</v>
      </c>
      <c r="O34" s="2"/>
      <c r="P34" s="2"/>
      <c r="Q34" s="2"/>
    </row>
    <row r="35" spans="1:17" ht="15.75" customHeight="1" x14ac:dyDescent="0.25">
      <c r="A35" s="8">
        <f t="shared" si="2"/>
        <v>23</v>
      </c>
      <c r="B35" s="9" t="s">
        <v>64</v>
      </c>
      <c r="C35" s="78">
        <v>225</v>
      </c>
      <c r="D35" s="81">
        <v>210</v>
      </c>
      <c r="E35" s="11">
        <f t="shared" si="0"/>
        <v>435</v>
      </c>
      <c r="F35" s="8">
        <f t="shared" si="3"/>
        <v>71</v>
      </c>
      <c r="G35" s="12" t="s">
        <v>65</v>
      </c>
      <c r="H35" s="78">
        <v>225</v>
      </c>
      <c r="I35" s="81">
        <v>210</v>
      </c>
      <c r="J35" s="8">
        <f t="shared" si="1"/>
        <v>435</v>
      </c>
      <c r="K35" s="2"/>
      <c r="L35" s="2" t="s">
        <v>93</v>
      </c>
      <c r="M35" s="7">
        <f>AVERAGE(H49:H52)</f>
        <v>225</v>
      </c>
      <c r="N35" s="7">
        <f>AVERAGE(I49:I52)</f>
        <v>210</v>
      </c>
      <c r="O35" s="2"/>
      <c r="P35" s="2"/>
      <c r="Q35" s="2"/>
    </row>
    <row r="36" spans="1:17" ht="15.75" customHeight="1" x14ac:dyDescent="0.25">
      <c r="A36" s="8">
        <f t="shared" si="2"/>
        <v>24</v>
      </c>
      <c r="B36" s="9" t="s">
        <v>66</v>
      </c>
      <c r="C36" s="78">
        <v>225</v>
      </c>
      <c r="D36" s="81">
        <v>210</v>
      </c>
      <c r="E36" s="11">
        <f t="shared" si="0"/>
        <v>435</v>
      </c>
      <c r="F36" s="8">
        <f t="shared" si="3"/>
        <v>72</v>
      </c>
      <c r="G36" s="12" t="s">
        <v>67</v>
      </c>
      <c r="H36" s="78">
        <v>225</v>
      </c>
      <c r="I36" s="81">
        <v>210</v>
      </c>
      <c r="J36" s="8">
        <f t="shared" si="1"/>
        <v>435</v>
      </c>
      <c r="K36" s="2"/>
      <c r="L36" s="107" t="s">
        <v>101</v>
      </c>
      <c r="M36" s="7">
        <f>AVERAGE(H53:H56)</f>
        <v>225</v>
      </c>
      <c r="N36" s="7">
        <f>AVERAGE(I53:I56)</f>
        <v>210</v>
      </c>
      <c r="O36" s="2"/>
      <c r="P36" s="2"/>
      <c r="Q36" s="2"/>
    </row>
    <row r="37" spans="1:17" ht="15.75" customHeight="1" x14ac:dyDescent="0.25">
      <c r="A37" s="8">
        <v>25</v>
      </c>
      <c r="B37" s="9" t="s">
        <v>68</v>
      </c>
      <c r="C37" s="78">
        <v>225</v>
      </c>
      <c r="D37" s="81">
        <v>210</v>
      </c>
      <c r="E37" s="11">
        <f t="shared" si="0"/>
        <v>435</v>
      </c>
      <c r="F37" s="8">
        <v>73</v>
      </c>
      <c r="G37" s="12" t="s">
        <v>69</v>
      </c>
      <c r="H37" s="78">
        <v>225</v>
      </c>
      <c r="I37" s="81">
        <v>210</v>
      </c>
      <c r="J37" s="8">
        <f t="shared" si="1"/>
        <v>435</v>
      </c>
      <c r="K37" s="2"/>
      <c r="L37" s="107" t="s">
        <v>109</v>
      </c>
      <c r="M37" s="7">
        <f>AVERAGE(H57:H60)</f>
        <v>225</v>
      </c>
      <c r="N37" s="7">
        <f>AVERAGE(I57:I60)</f>
        <v>210</v>
      </c>
      <c r="O37" s="2"/>
      <c r="P37" s="2"/>
      <c r="Q37" s="2"/>
    </row>
    <row r="38" spans="1:17" ht="15.75" customHeight="1" x14ac:dyDescent="0.25">
      <c r="A38" s="8">
        <f t="shared" ref="A38:A60" si="4">A37+1</f>
        <v>26</v>
      </c>
      <c r="B38" s="9" t="s">
        <v>70</v>
      </c>
      <c r="C38" s="78">
        <v>225</v>
      </c>
      <c r="D38" s="81">
        <v>210</v>
      </c>
      <c r="E38" s="8">
        <f t="shared" si="0"/>
        <v>435</v>
      </c>
      <c r="F38" s="8">
        <f t="shared" ref="F38:F60" si="5">F37+1</f>
        <v>74</v>
      </c>
      <c r="G38" s="12" t="s">
        <v>71</v>
      </c>
      <c r="H38" s="78">
        <v>225</v>
      </c>
      <c r="I38" s="81">
        <v>210</v>
      </c>
      <c r="J38" s="8">
        <f t="shared" si="1"/>
        <v>435</v>
      </c>
      <c r="K38" s="2"/>
      <c r="L38" s="107" t="s">
        <v>294</v>
      </c>
      <c r="M38" s="107">
        <f>AVERAGE(M14:M37)</f>
        <v>225</v>
      </c>
      <c r="N38" s="107">
        <f>AVERAGE(N14:N37)</f>
        <v>210</v>
      </c>
      <c r="O38" s="2"/>
      <c r="P38" s="2"/>
      <c r="Q38" s="2"/>
    </row>
    <row r="39" spans="1:17" ht="15.75" customHeight="1" x14ac:dyDescent="0.25">
      <c r="A39" s="8">
        <f t="shared" si="4"/>
        <v>27</v>
      </c>
      <c r="B39" s="9" t="s">
        <v>72</v>
      </c>
      <c r="C39" s="78">
        <v>225</v>
      </c>
      <c r="D39" s="81">
        <v>210</v>
      </c>
      <c r="E39" s="8">
        <f t="shared" si="0"/>
        <v>435</v>
      </c>
      <c r="F39" s="8">
        <f t="shared" si="5"/>
        <v>75</v>
      </c>
      <c r="G39" s="12" t="s">
        <v>73</v>
      </c>
      <c r="H39" s="78">
        <v>225</v>
      </c>
      <c r="I39" s="81">
        <v>210</v>
      </c>
      <c r="J39" s="8">
        <f t="shared" si="1"/>
        <v>435</v>
      </c>
      <c r="K39" s="2"/>
      <c r="L39" s="2"/>
      <c r="M39" s="2"/>
      <c r="N39" s="2"/>
      <c r="O39" s="2"/>
      <c r="P39" s="2"/>
      <c r="Q39" s="2"/>
    </row>
    <row r="40" spans="1:17" ht="15.75" customHeight="1" x14ac:dyDescent="0.25">
      <c r="A40" s="8">
        <f t="shared" si="4"/>
        <v>28</v>
      </c>
      <c r="B40" s="9" t="s">
        <v>74</v>
      </c>
      <c r="C40" s="78">
        <v>225</v>
      </c>
      <c r="D40" s="81">
        <v>210</v>
      </c>
      <c r="E40" s="8">
        <f t="shared" si="0"/>
        <v>435</v>
      </c>
      <c r="F40" s="8">
        <f t="shared" si="5"/>
        <v>76</v>
      </c>
      <c r="G40" s="12" t="s">
        <v>75</v>
      </c>
      <c r="H40" s="78">
        <v>225</v>
      </c>
      <c r="I40" s="81">
        <v>210</v>
      </c>
      <c r="J40" s="8">
        <f t="shared" si="1"/>
        <v>435</v>
      </c>
      <c r="K40" s="2"/>
      <c r="L40" s="2"/>
      <c r="M40" s="2"/>
      <c r="N40" s="2"/>
      <c r="O40" s="2"/>
      <c r="P40" s="2"/>
      <c r="Q40" s="2"/>
    </row>
    <row r="41" spans="1:17" ht="15.75" customHeight="1" x14ac:dyDescent="0.25">
      <c r="A41" s="8">
        <f t="shared" si="4"/>
        <v>29</v>
      </c>
      <c r="B41" s="9" t="s">
        <v>76</v>
      </c>
      <c r="C41" s="78">
        <v>225</v>
      </c>
      <c r="D41" s="81">
        <v>210</v>
      </c>
      <c r="E41" s="8">
        <f t="shared" si="0"/>
        <v>435</v>
      </c>
      <c r="F41" s="8">
        <f t="shared" si="5"/>
        <v>77</v>
      </c>
      <c r="G41" s="12" t="s">
        <v>77</v>
      </c>
      <c r="H41" s="78">
        <v>225</v>
      </c>
      <c r="I41" s="81">
        <v>210</v>
      </c>
      <c r="J41" s="8">
        <f t="shared" si="1"/>
        <v>435</v>
      </c>
      <c r="K41" s="2"/>
      <c r="L41" s="2"/>
      <c r="M41" s="2"/>
      <c r="N41" s="2"/>
      <c r="O41" s="2"/>
      <c r="P41" s="2"/>
      <c r="Q41" s="2"/>
    </row>
    <row r="42" spans="1:17" ht="15.75" customHeight="1" x14ac:dyDescent="0.25">
      <c r="A42" s="8">
        <f t="shared" si="4"/>
        <v>30</v>
      </c>
      <c r="B42" s="9" t="s">
        <v>78</v>
      </c>
      <c r="C42" s="78">
        <v>225</v>
      </c>
      <c r="D42" s="81">
        <v>210</v>
      </c>
      <c r="E42" s="8">
        <f t="shared" si="0"/>
        <v>435</v>
      </c>
      <c r="F42" s="8">
        <f t="shared" si="5"/>
        <v>78</v>
      </c>
      <c r="G42" s="12" t="s">
        <v>79</v>
      </c>
      <c r="H42" s="78">
        <v>225</v>
      </c>
      <c r="I42" s="81">
        <v>210</v>
      </c>
      <c r="J42" s="8">
        <f t="shared" si="1"/>
        <v>435</v>
      </c>
      <c r="K42" s="2"/>
      <c r="L42" s="2"/>
      <c r="M42" s="2"/>
      <c r="N42" s="2"/>
      <c r="O42" s="2"/>
      <c r="P42" s="2"/>
      <c r="Q42" s="2"/>
    </row>
    <row r="43" spans="1:17" ht="15.75" customHeight="1" x14ac:dyDescent="0.25">
      <c r="A43" s="8">
        <f t="shared" si="4"/>
        <v>31</v>
      </c>
      <c r="B43" s="9" t="s">
        <v>80</v>
      </c>
      <c r="C43" s="78">
        <v>225</v>
      </c>
      <c r="D43" s="81">
        <v>210</v>
      </c>
      <c r="E43" s="8">
        <f t="shared" si="0"/>
        <v>435</v>
      </c>
      <c r="F43" s="8">
        <f t="shared" si="5"/>
        <v>79</v>
      </c>
      <c r="G43" s="12" t="s">
        <v>81</v>
      </c>
      <c r="H43" s="78">
        <v>225</v>
      </c>
      <c r="I43" s="81">
        <v>210</v>
      </c>
      <c r="J43" s="8">
        <f t="shared" si="1"/>
        <v>435</v>
      </c>
      <c r="K43" s="2"/>
      <c r="L43" s="2"/>
      <c r="M43" s="2"/>
      <c r="N43" s="2"/>
      <c r="O43" s="2"/>
      <c r="P43" s="2"/>
      <c r="Q43" s="2"/>
    </row>
    <row r="44" spans="1:17" ht="15.75" customHeight="1" x14ac:dyDescent="0.25">
      <c r="A44" s="8">
        <f t="shared" si="4"/>
        <v>32</v>
      </c>
      <c r="B44" s="9" t="s">
        <v>82</v>
      </c>
      <c r="C44" s="78">
        <v>225</v>
      </c>
      <c r="D44" s="81">
        <v>210</v>
      </c>
      <c r="E44" s="8">
        <f t="shared" si="0"/>
        <v>435</v>
      </c>
      <c r="F44" s="8">
        <f t="shared" si="5"/>
        <v>80</v>
      </c>
      <c r="G44" s="12" t="s">
        <v>83</v>
      </c>
      <c r="H44" s="78">
        <v>225</v>
      </c>
      <c r="I44" s="81">
        <v>210</v>
      </c>
      <c r="J44" s="8">
        <f t="shared" si="1"/>
        <v>435</v>
      </c>
      <c r="K44" s="2"/>
      <c r="L44" s="2"/>
      <c r="M44" s="2"/>
      <c r="N44" s="2"/>
      <c r="O44" s="2"/>
      <c r="P44" s="2"/>
      <c r="Q44" s="2"/>
    </row>
    <row r="45" spans="1:17" ht="15.75" customHeight="1" x14ac:dyDescent="0.25">
      <c r="A45" s="8">
        <f t="shared" si="4"/>
        <v>33</v>
      </c>
      <c r="B45" s="9" t="s">
        <v>84</v>
      </c>
      <c r="C45" s="78">
        <v>225</v>
      </c>
      <c r="D45" s="81">
        <v>210</v>
      </c>
      <c r="E45" s="8">
        <f t="shared" si="0"/>
        <v>435</v>
      </c>
      <c r="F45" s="8">
        <f t="shared" si="5"/>
        <v>81</v>
      </c>
      <c r="G45" s="12" t="s">
        <v>85</v>
      </c>
      <c r="H45" s="78">
        <v>225</v>
      </c>
      <c r="I45" s="81">
        <v>210</v>
      </c>
      <c r="J45" s="8">
        <f t="shared" si="1"/>
        <v>435</v>
      </c>
      <c r="K45" s="2"/>
      <c r="L45" s="2"/>
      <c r="M45" s="2"/>
      <c r="N45" s="2"/>
      <c r="O45" s="2"/>
      <c r="P45" s="2"/>
      <c r="Q45" s="2"/>
    </row>
    <row r="46" spans="1:17" ht="15.75" customHeight="1" x14ac:dyDescent="0.25">
      <c r="A46" s="8">
        <f t="shared" si="4"/>
        <v>34</v>
      </c>
      <c r="B46" s="9" t="s">
        <v>86</v>
      </c>
      <c r="C46" s="78">
        <v>225</v>
      </c>
      <c r="D46" s="81">
        <v>210</v>
      </c>
      <c r="E46" s="8">
        <f t="shared" si="0"/>
        <v>435</v>
      </c>
      <c r="F46" s="8">
        <f t="shared" si="5"/>
        <v>82</v>
      </c>
      <c r="G46" s="12" t="s">
        <v>87</v>
      </c>
      <c r="H46" s="78">
        <v>225</v>
      </c>
      <c r="I46" s="81">
        <v>210</v>
      </c>
      <c r="J46" s="8">
        <f t="shared" si="1"/>
        <v>435</v>
      </c>
      <c r="K46" s="2"/>
      <c r="L46" s="2"/>
      <c r="M46" s="2"/>
      <c r="N46" s="2"/>
      <c r="O46" s="2"/>
      <c r="P46" s="2"/>
      <c r="Q46" s="2"/>
    </row>
    <row r="47" spans="1:17" ht="15.75" customHeight="1" x14ac:dyDescent="0.25">
      <c r="A47" s="8">
        <f t="shared" si="4"/>
        <v>35</v>
      </c>
      <c r="B47" s="9" t="s">
        <v>88</v>
      </c>
      <c r="C47" s="78">
        <v>225</v>
      </c>
      <c r="D47" s="81">
        <v>210</v>
      </c>
      <c r="E47" s="8">
        <f t="shared" si="0"/>
        <v>435</v>
      </c>
      <c r="F47" s="8">
        <f t="shared" si="5"/>
        <v>83</v>
      </c>
      <c r="G47" s="12" t="s">
        <v>89</v>
      </c>
      <c r="H47" s="78">
        <v>225</v>
      </c>
      <c r="I47" s="81">
        <v>210</v>
      </c>
      <c r="J47" s="8">
        <f t="shared" si="1"/>
        <v>435</v>
      </c>
      <c r="K47" s="2"/>
      <c r="L47" s="2"/>
      <c r="M47" s="2"/>
      <c r="N47" s="2"/>
      <c r="O47" s="2"/>
      <c r="P47" s="2"/>
      <c r="Q47" s="2"/>
    </row>
    <row r="48" spans="1:17" ht="15.75" customHeight="1" x14ac:dyDescent="0.25">
      <c r="A48" s="8">
        <f t="shared" si="4"/>
        <v>36</v>
      </c>
      <c r="B48" s="9" t="s">
        <v>90</v>
      </c>
      <c r="C48" s="78">
        <v>225</v>
      </c>
      <c r="D48" s="81">
        <v>210</v>
      </c>
      <c r="E48" s="8">
        <f t="shared" si="0"/>
        <v>435</v>
      </c>
      <c r="F48" s="8">
        <f t="shared" si="5"/>
        <v>84</v>
      </c>
      <c r="G48" s="12" t="s">
        <v>91</v>
      </c>
      <c r="H48" s="78">
        <v>225</v>
      </c>
      <c r="I48" s="81">
        <v>210</v>
      </c>
      <c r="J48" s="8">
        <f t="shared" si="1"/>
        <v>435</v>
      </c>
      <c r="K48" s="2"/>
      <c r="L48" s="2"/>
      <c r="M48" s="2"/>
      <c r="N48" s="2"/>
      <c r="O48" s="2"/>
      <c r="P48" s="2"/>
      <c r="Q48" s="2"/>
    </row>
    <row r="49" spans="1:17" ht="15.75" customHeight="1" x14ac:dyDescent="0.25">
      <c r="A49" s="8">
        <f t="shared" si="4"/>
        <v>37</v>
      </c>
      <c r="B49" s="9" t="s">
        <v>92</v>
      </c>
      <c r="C49" s="78">
        <v>225</v>
      </c>
      <c r="D49" s="81">
        <v>210</v>
      </c>
      <c r="E49" s="8">
        <f t="shared" si="0"/>
        <v>435</v>
      </c>
      <c r="F49" s="8">
        <f t="shared" si="5"/>
        <v>85</v>
      </c>
      <c r="G49" s="12" t="s">
        <v>93</v>
      </c>
      <c r="H49" s="78">
        <v>225</v>
      </c>
      <c r="I49" s="81">
        <v>210</v>
      </c>
      <c r="J49" s="8">
        <f t="shared" si="1"/>
        <v>435</v>
      </c>
      <c r="K49" s="2"/>
      <c r="L49" s="2"/>
      <c r="M49" s="2"/>
      <c r="N49" s="2"/>
      <c r="O49" s="2"/>
      <c r="P49" s="2"/>
      <c r="Q49" s="2"/>
    </row>
    <row r="50" spans="1:17" ht="15.75" customHeight="1" x14ac:dyDescent="0.25">
      <c r="A50" s="8">
        <f t="shared" si="4"/>
        <v>38</v>
      </c>
      <c r="B50" s="12" t="s">
        <v>94</v>
      </c>
      <c r="C50" s="78">
        <v>225</v>
      </c>
      <c r="D50" s="81">
        <v>210</v>
      </c>
      <c r="E50" s="8">
        <f t="shared" si="0"/>
        <v>435</v>
      </c>
      <c r="F50" s="8">
        <f t="shared" si="5"/>
        <v>86</v>
      </c>
      <c r="G50" s="12" t="s">
        <v>95</v>
      </c>
      <c r="H50" s="78">
        <v>225</v>
      </c>
      <c r="I50" s="81">
        <v>210</v>
      </c>
      <c r="J50" s="8">
        <f t="shared" si="1"/>
        <v>435</v>
      </c>
      <c r="K50" s="2"/>
      <c r="L50" s="2"/>
      <c r="M50" s="2"/>
      <c r="N50" s="2"/>
      <c r="O50" s="2"/>
      <c r="P50" s="2"/>
      <c r="Q50" s="2"/>
    </row>
    <row r="51" spans="1:17" ht="15.75" customHeight="1" x14ac:dyDescent="0.25">
      <c r="A51" s="8">
        <f t="shared" si="4"/>
        <v>39</v>
      </c>
      <c r="B51" s="12" t="s">
        <v>96</v>
      </c>
      <c r="C51" s="78">
        <v>225</v>
      </c>
      <c r="D51" s="81">
        <v>210</v>
      </c>
      <c r="E51" s="8">
        <f t="shared" si="0"/>
        <v>435</v>
      </c>
      <c r="F51" s="8">
        <f t="shared" si="5"/>
        <v>87</v>
      </c>
      <c r="G51" s="12" t="s">
        <v>97</v>
      </c>
      <c r="H51" s="78">
        <v>225</v>
      </c>
      <c r="I51" s="81">
        <v>210</v>
      </c>
      <c r="J51" s="8">
        <f t="shared" si="1"/>
        <v>435</v>
      </c>
      <c r="K51" s="2"/>
      <c r="L51" s="2"/>
      <c r="M51" s="2"/>
      <c r="N51" s="2"/>
      <c r="O51" s="2"/>
      <c r="P51" s="2"/>
      <c r="Q51" s="2"/>
    </row>
    <row r="52" spans="1:17" ht="15.75" customHeight="1" x14ac:dyDescent="0.25">
      <c r="A52" s="8">
        <f t="shared" si="4"/>
        <v>40</v>
      </c>
      <c r="B52" s="12" t="s">
        <v>98</v>
      </c>
      <c r="C52" s="78">
        <v>225</v>
      </c>
      <c r="D52" s="81">
        <v>210</v>
      </c>
      <c r="E52" s="8">
        <f t="shared" si="0"/>
        <v>435</v>
      </c>
      <c r="F52" s="8">
        <f t="shared" si="5"/>
        <v>88</v>
      </c>
      <c r="G52" s="12" t="s">
        <v>99</v>
      </c>
      <c r="H52" s="78">
        <v>225</v>
      </c>
      <c r="I52" s="81">
        <v>210</v>
      </c>
      <c r="J52" s="8">
        <f t="shared" si="1"/>
        <v>435</v>
      </c>
      <c r="K52" s="2"/>
      <c r="L52" s="2"/>
      <c r="M52" s="2"/>
      <c r="N52" s="2"/>
      <c r="O52" s="2"/>
      <c r="P52" s="2"/>
      <c r="Q52" s="2"/>
    </row>
    <row r="53" spans="1:17" ht="15.75" customHeight="1" x14ac:dyDescent="0.25">
      <c r="A53" s="8">
        <f t="shared" si="4"/>
        <v>41</v>
      </c>
      <c r="B53" s="12" t="s">
        <v>100</v>
      </c>
      <c r="C53" s="78">
        <v>225</v>
      </c>
      <c r="D53" s="81">
        <v>210</v>
      </c>
      <c r="E53" s="8">
        <f t="shared" si="0"/>
        <v>435</v>
      </c>
      <c r="F53" s="8">
        <f t="shared" si="5"/>
        <v>89</v>
      </c>
      <c r="G53" s="12" t="s">
        <v>101</v>
      </c>
      <c r="H53" s="78">
        <v>225</v>
      </c>
      <c r="I53" s="81">
        <v>210</v>
      </c>
      <c r="J53" s="8">
        <f t="shared" si="1"/>
        <v>435</v>
      </c>
      <c r="K53" s="2"/>
      <c r="L53" s="13"/>
      <c r="M53" s="13"/>
      <c r="N53" s="13"/>
      <c r="O53" s="2"/>
      <c r="P53" s="2"/>
      <c r="Q53" s="2"/>
    </row>
    <row r="54" spans="1:17" ht="15.75" customHeight="1" x14ac:dyDescent="0.25">
      <c r="A54" s="8">
        <f t="shared" si="4"/>
        <v>42</v>
      </c>
      <c r="B54" s="12" t="s">
        <v>102</v>
      </c>
      <c r="C54" s="78">
        <v>225</v>
      </c>
      <c r="D54" s="81">
        <v>210</v>
      </c>
      <c r="E54" s="8">
        <f t="shared" si="0"/>
        <v>435</v>
      </c>
      <c r="F54" s="8">
        <f t="shared" si="5"/>
        <v>90</v>
      </c>
      <c r="G54" s="12" t="s">
        <v>103</v>
      </c>
      <c r="H54" s="78">
        <v>225</v>
      </c>
      <c r="I54" s="81">
        <v>210</v>
      </c>
      <c r="J54" s="8">
        <f t="shared" si="1"/>
        <v>435</v>
      </c>
      <c r="K54" s="2"/>
      <c r="L54" s="13"/>
      <c r="M54" s="13"/>
      <c r="N54" s="13"/>
      <c r="O54" s="2"/>
      <c r="P54" s="2"/>
      <c r="Q54" s="2"/>
    </row>
    <row r="55" spans="1:17" ht="15.75" customHeight="1" x14ac:dyDescent="0.25">
      <c r="A55" s="8">
        <f t="shared" si="4"/>
        <v>43</v>
      </c>
      <c r="B55" s="12" t="s">
        <v>104</v>
      </c>
      <c r="C55" s="78">
        <v>225</v>
      </c>
      <c r="D55" s="81">
        <v>210</v>
      </c>
      <c r="E55" s="8">
        <f t="shared" si="0"/>
        <v>435</v>
      </c>
      <c r="F55" s="8">
        <f t="shared" si="5"/>
        <v>91</v>
      </c>
      <c r="G55" s="12" t="s">
        <v>105</v>
      </c>
      <c r="H55" s="78">
        <v>225</v>
      </c>
      <c r="I55" s="81">
        <v>210</v>
      </c>
      <c r="J55" s="8">
        <f t="shared" si="1"/>
        <v>435</v>
      </c>
      <c r="K55" s="2"/>
      <c r="L55" s="13"/>
      <c r="M55" s="13"/>
      <c r="N55" s="13"/>
      <c r="O55" s="2"/>
      <c r="P55" s="2"/>
      <c r="Q55" s="2"/>
    </row>
    <row r="56" spans="1:17" ht="15.75" customHeight="1" x14ac:dyDescent="0.25">
      <c r="A56" s="8">
        <f t="shared" si="4"/>
        <v>44</v>
      </c>
      <c r="B56" s="12" t="s">
        <v>106</v>
      </c>
      <c r="C56" s="78">
        <v>225</v>
      </c>
      <c r="D56" s="81">
        <v>210</v>
      </c>
      <c r="E56" s="8">
        <f t="shared" si="0"/>
        <v>435</v>
      </c>
      <c r="F56" s="8">
        <f t="shared" si="5"/>
        <v>92</v>
      </c>
      <c r="G56" s="12" t="s">
        <v>107</v>
      </c>
      <c r="H56" s="78">
        <v>225</v>
      </c>
      <c r="I56" s="81">
        <v>210</v>
      </c>
      <c r="J56" s="8">
        <f t="shared" si="1"/>
        <v>435</v>
      </c>
      <c r="K56" s="2"/>
      <c r="L56" s="13"/>
      <c r="M56" s="13"/>
      <c r="N56" s="13"/>
      <c r="O56" s="2"/>
      <c r="P56" s="2"/>
      <c r="Q56" s="2"/>
    </row>
    <row r="57" spans="1:17" ht="15.75" customHeight="1" x14ac:dyDescent="0.25">
      <c r="A57" s="8">
        <f t="shared" si="4"/>
        <v>45</v>
      </c>
      <c r="B57" s="12" t="s">
        <v>108</v>
      </c>
      <c r="C57" s="78">
        <v>225</v>
      </c>
      <c r="D57" s="81">
        <v>210</v>
      </c>
      <c r="E57" s="8">
        <f t="shared" si="0"/>
        <v>435</v>
      </c>
      <c r="F57" s="8">
        <f t="shared" si="5"/>
        <v>93</v>
      </c>
      <c r="G57" s="12" t="s">
        <v>109</v>
      </c>
      <c r="H57" s="78">
        <v>225</v>
      </c>
      <c r="I57" s="81">
        <v>210</v>
      </c>
      <c r="J57" s="8">
        <f t="shared" si="1"/>
        <v>435</v>
      </c>
      <c r="K57" s="2"/>
      <c r="L57" s="14"/>
      <c r="M57" s="13"/>
      <c r="N57" s="15"/>
      <c r="O57" s="2"/>
      <c r="P57" s="2"/>
      <c r="Q57" s="2"/>
    </row>
    <row r="58" spans="1:17" ht="15.75" customHeight="1" x14ac:dyDescent="0.25">
      <c r="A58" s="8">
        <f t="shared" si="4"/>
        <v>46</v>
      </c>
      <c r="B58" s="12" t="s">
        <v>110</v>
      </c>
      <c r="C58" s="78">
        <v>225</v>
      </c>
      <c r="D58" s="81">
        <v>210</v>
      </c>
      <c r="E58" s="8">
        <f t="shared" si="0"/>
        <v>435</v>
      </c>
      <c r="F58" s="8">
        <f t="shared" si="5"/>
        <v>94</v>
      </c>
      <c r="G58" s="12" t="s">
        <v>111</v>
      </c>
      <c r="H58" s="78">
        <v>225</v>
      </c>
      <c r="I58" s="81">
        <v>210</v>
      </c>
      <c r="J58" s="8">
        <f t="shared" si="1"/>
        <v>435</v>
      </c>
      <c r="K58" s="2"/>
      <c r="L58" s="16"/>
      <c r="M58" s="13"/>
      <c r="N58" s="15"/>
      <c r="O58" s="2"/>
      <c r="P58" s="2"/>
      <c r="Q58" s="2"/>
    </row>
    <row r="59" spans="1:17" ht="15.75" customHeight="1" x14ac:dyDescent="0.25">
      <c r="A59" s="17">
        <f t="shared" si="4"/>
        <v>47</v>
      </c>
      <c r="B59" s="18" t="s">
        <v>112</v>
      </c>
      <c r="C59" s="78">
        <v>225</v>
      </c>
      <c r="D59" s="81">
        <v>210</v>
      </c>
      <c r="E59" s="17">
        <f t="shared" si="0"/>
        <v>435</v>
      </c>
      <c r="F59" s="17">
        <f t="shared" si="5"/>
        <v>95</v>
      </c>
      <c r="G59" s="18" t="s">
        <v>113</v>
      </c>
      <c r="H59" s="78">
        <v>225</v>
      </c>
      <c r="I59" s="81">
        <v>210</v>
      </c>
      <c r="J59" s="17">
        <f t="shared" si="1"/>
        <v>435</v>
      </c>
      <c r="K59" s="2"/>
      <c r="L59" s="16"/>
      <c r="M59" s="19"/>
      <c r="N59" s="15"/>
      <c r="O59" s="2"/>
      <c r="P59" s="2"/>
      <c r="Q59" s="2"/>
    </row>
    <row r="60" spans="1:17" ht="15.75" customHeight="1" x14ac:dyDescent="0.25">
      <c r="A60" s="17">
        <f t="shared" si="4"/>
        <v>48</v>
      </c>
      <c r="B60" s="18" t="s">
        <v>114</v>
      </c>
      <c r="C60" s="78">
        <v>225</v>
      </c>
      <c r="D60" s="81">
        <v>210</v>
      </c>
      <c r="E60" s="17">
        <f t="shared" si="0"/>
        <v>435</v>
      </c>
      <c r="F60" s="17">
        <f t="shared" si="5"/>
        <v>96</v>
      </c>
      <c r="G60" s="18" t="s">
        <v>115</v>
      </c>
      <c r="H60" s="78">
        <v>225</v>
      </c>
      <c r="I60" s="81">
        <v>210</v>
      </c>
      <c r="J60" s="17">
        <f t="shared" si="1"/>
        <v>435</v>
      </c>
      <c r="K60" s="2"/>
      <c r="L60" s="16"/>
      <c r="M60" s="19"/>
      <c r="N60" s="2"/>
      <c r="O60" s="2"/>
      <c r="P60" s="2"/>
      <c r="Q60" s="2"/>
    </row>
    <row r="61" spans="1:17" ht="30.75" customHeight="1" x14ac:dyDescent="0.3">
      <c r="A61" s="127" t="s">
        <v>116</v>
      </c>
      <c r="B61" s="128"/>
      <c r="C61" s="128"/>
      <c r="D61" s="129"/>
      <c r="E61" s="130" t="s">
        <v>117</v>
      </c>
      <c r="F61" s="131"/>
      <c r="G61" s="131"/>
      <c r="H61" s="131"/>
      <c r="I61" s="131"/>
      <c r="J61" s="132"/>
      <c r="K61" s="2"/>
      <c r="L61" s="14"/>
      <c r="M61" s="2"/>
      <c r="N61" s="2"/>
      <c r="O61" s="45"/>
      <c r="P61" s="2"/>
      <c r="Q61" s="2"/>
    </row>
    <row r="62" spans="1:17" ht="44.25" customHeight="1" x14ac:dyDescent="0.25">
      <c r="A62" s="162" t="s">
        <v>229</v>
      </c>
      <c r="B62" s="163"/>
      <c r="C62" s="163"/>
      <c r="D62" s="163"/>
      <c r="E62" s="163"/>
      <c r="F62" s="163"/>
      <c r="G62" s="164"/>
      <c r="H62" s="20" t="s">
        <v>118</v>
      </c>
      <c r="I62" s="20" t="s">
        <v>119</v>
      </c>
      <c r="J62" s="20" t="s">
        <v>120</v>
      </c>
      <c r="K62" s="2"/>
      <c r="L62" s="16"/>
      <c r="M62" s="7"/>
      <c r="N62" s="7"/>
      <c r="O62" s="7"/>
      <c r="P62" s="7"/>
      <c r="Q62" s="7"/>
    </row>
    <row r="63" spans="1:17" ht="24.75" customHeight="1" x14ac:dyDescent="0.25">
      <c r="A63" s="165" t="s">
        <v>226</v>
      </c>
      <c r="B63" s="166"/>
      <c r="C63" s="166"/>
      <c r="D63" s="166"/>
      <c r="E63" s="142" t="s">
        <v>243</v>
      </c>
      <c r="F63" s="143"/>
      <c r="G63" s="144"/>
      <c r="H63" s="21">
        <v>0</v>
      </c>
      <c r="I63" s="21">
        <v>0</v>
      </c>
      <c r="J63" s="21">
        <f>H63+I63</f>
        <v>0</v>
      </c>
      <c r="K63" s="2"/>
      <c r="L63" s="22">
        <v>0</v>
      </c>
      <c r="M63" s="32">
        <f>L63/1000</f>
        <v>0</v>
      </c>
      <c r="N63" s="4"/>
      <c r="O63" s="7"/>
      <c r="P63" s="7"/>
      <c r="Q63" s="7"/>
    </row>
    <row r="64" spans="1:17" ht="26.25" customHeight="1" x14ac:dyDescent="0.25">
      <c r="A64" s="167"/>
      <c r="B64" s="168"/>
      <c r="C64" s="168"/>
      <c r="D64" s="168"/>
      <c r="E64" s="145" t="s">
        <v>244</v>
      </c>
      <c r="F64" s="146"/>
      <c r="G64" s="147"/>
      <c r="H64" s="36">
        <v>0</v>
      </c>
      <c r="I64" s="36">
        <f>L82</f>
        <v>0</v>
      </c>
      <c r="J64" s="36">
        <f>H64+I64</f>
        <v>0</v>
      </c>
      <c r="K64" s="2"/>
      <c r="L64" s="24"/>
      <c r="M64" s="24"/>
      <c r="N64" s="4"/>
      <c r="O64" s="7"/>
      <c r="P64" s="7"/>
      <c r="Q64" s="7"/>
    </row>
    <row r="65" spans="1:17" ht="16.5" customHeight="1" x14ac:dyDescent="0.25">
      <c r="A65" s="25"/>
      <c r="B65" s="7" t="s">
        <v>121</v>
      </c>
      <c r="C65" s="7"/>
      <c r="D65" s="7"/>
      <c r="E65" s="7"/>
      <c r="F65" s="7"/>
      <c r="G65" s="7"/>
      <c r="H65" s="7"/>
      <c r="I65" s="7"/>
      <c r="J65" s="26"/>
      <c r="K65" s="2"/>
      <c r="L65" s="4"/>
      <c r="M65" s="4"/>
      <c r="N65" s="4"/>
      <c r="O65" s="23" t="s">
        <v>122</v>
      </c>
      <c r="P65" s="23" t="s">
        <v>123</v>
      </c>
      <c r="Q65" s="7"/>
    </row>
    <row r="66" spans="1:17" ht="33" customHeight="1" x14ac:dyDescent="0.25">
      <c r="A66" s="148" t="s">
        <v>242</v>
      </c>
      <c r="B66" s="149"/>
      <c r="C66" s="149"/>
      <c r="D66" s="149"/>
      <c r="E66" s="149"/>
      <c r="F66" s="149"/>
      <c r="G66" s="149"/>
      <c r="H66" s="149"/>
      <c r="I66" s="149"/>
      <c r="J66" s="150"/>
      <c r="K66" s="2" t="s">
        <v>124</v>
      </c>
      <c r="L66" s="24"/>
      <c r="M66" s="27">
        <v>0.126</v>
      </c>
      <c r="N66" s="28">
        <v>0.14199999999999999</v>
      </c>
      <c r="O66" s="29">
        <f>M66+N66</f>
        <v>0.26800000000000002</v>
      </c>
      <c r="P66" s="29" t="e">
        <f>O66/J63*100</f>
        <v>#DIV/0!</v>
      </c>
      <c r="Q66" s="7"/>
    </row>
    <row r="67" spans="1:17" ht="25.5" customHeight="1" x14ac:dyDescent="0.25">
      <c r="A67" s="30"/>
      <c r="B67" s="31"/>
      <c r="C67" s="31"/>
      <c r="D67" s="31"/>
      <c r="E67" s="31"/>
      <c r="F67" s="31"/>
      <c r="G67" s="31"/>
      <c r="H67" s="151" t="s">
        <v>125</v>
      </c>
      <c r="I67" s="152"/>
      <c r="J67" s="153"/>
      <c r="K67" s="2"/>
      <c r="L67" s="4"/>
      <c r="M67" s="29">
        <f>H63+H64-M66-0.018</f>
        <v>-0.14399999999999999</v>
      </c>
      <c r="N67" s="29">
        <f>I63+I64-N66-0.018</f>
        <v>-0.15999999999999998</v>
      </c>
      <c r="O67" s="7"/>
      <c r="P67" s="7"/>
      <c r="Q67" s="7"/>
    </row>
    <row r="68" spans="1:17" ht="25.5" customHeight="1" x14ac:dyDescent="0.25">
      <c r="A68" s="40"/>
      <c r="B68" s="40"/>
      <c r="C68" s="40"/>
      <c r="D68" s="40"/>
      <c r="E68" s="40"/>
      <c r="F68" s="40"/>
      <c r="G68" s="40"/>
      <c r="H68" s="41"/>
      <c r="I68" s="42"/>
      <c r="J68" s="42"/>
      <c r="K68" s="2"/>
      <c r="L68" s="23" t="s">
        <v>130</v>
      </c>
      <c r="M68" s="29">
        <f>24*225/1000</f>
        <v>5.4</v>
      </c>
      <c r="N68" s="29">
        <f>24*220/1000</f>
        <v>5.28</v>
      </c>
      <c r="O68" s="7"/>
      <c r="P68" s="7"/>
      <c r="Q68" s="7"/>
    </row>
    <row r="69" spans="1:17" ht="33.75" customHeight="1" x14ac:dyDescent="0.25">
      <c r="A69" s="2"/>
      <c r="B69" s="2"/>
      <c r="C69" s="2"/>
      <c r="D69" s="2"/>
      <c r="E69" s="2"/>
      <c r="F69" s="2"/>
      <c r="G69" s="2"/>
      <c r="H69" s="2"/>
      <c r="I69" s="2"/>
      <c r="J69" s="2"/>
      <c r="K69" s="2"/>
      <c r="L69" s="4"/>
      <c r="M69" s="32">
        <f>(M67+M68)/24</f>
        <v>0.219</v>
      </c>
      <c r="N69" s="32">
        <f>(N67+N68)/24</f>
        <v>0.21333333333333335</v>
      </c>
      <c r="O69" s="23"/>
      <c r="P69" s="32">
        <f>M69+N69</f>
        <v>0.43233333333333335</v>
      </c>
      <c r="Q69" s="7"/>
    </row>
    <row r="70" spans="1:17" ht="15.75" customHeight="1" x14ac:dyDescent="0.25">
      <c r="A70" s="2"/>
      <c r="B70" s="2"/>
      <c r="C70" s="2"/>
      <c r="D70" s="2"/>
      <c r="E70" s="2"/>
      <c r="F70" s="2"/>
      <c r="G70" s="2"/>
      <c r="H70" s="2"/>
      <c r="I70" s="2"/>
      <c r="J70" s="2"/>
      <c r="K70" s="2"/>
      <c r="L70" s="7"/>
      <c r="M70" s="29">
        <f>M69*1000</f>
        <v>219</v>
      </c>
      <c r="N70" s="29">
        <f>N69*1000</f>
        <v>213.33333333333334</v>
      </c>
      <c r="O70" s="23"/>
      <c r="P70" s="29">
        <f>M70+N70</f>
        <v>432.33333333333337</v>
      </c>
      <c r="Q70" s="7"/>
    </row>
    <row r="71" spans="1:17" ht="15.75" customHeight="1" x14ac:dyDescent="0.25">
      <c r="A71" s="2"/>
      <c r="B71" s="2"/>
      <c r="C71" s="2"/>
      <c r="D71" s="2"/>
      <c r="E71" s="2"/>
      <c r="F71" s="2" t="s">
        <v>124</v>
      </c>
      <c r="G71" s="2"/>
      <c r="H71" s="2"/>
      <c r="I71" s="2"/>
      <c r="J71" s="2"/>
      <c r="K71" s="2"/>
      <c r="L71" s="2"/>
      <c r="M71" s="34"/>
      <c r="N71" s="34"/>
      <c r="O71" s="2"/>
      <c r="P71" s="2"/>
      <c r="Q71" s="2"/>
    </row>
    <row r="72" spans="1:17" ht="15.75" customHeight="1" x14ac:dyDescent="0.25">
      <c r="A72" s="133"/>
      <c r="B72" s="134"/>
      <c r="C72" s="134"/>
      <c r="D72" s="134"/>
      <c r="E72" s="86"/>
      <c r="F72" s="2"/>
      <c r="G72" s="2"/>
      <c r="H72" s="2"/>
      <c r="I72" s="2"/>
      <c r="J72" s="86"/>
      <c r="K72" s="2"/>
      <c r="L72" s="2"/>
      <c r="M72" s="2"/>
      <c r="N72" s="2"/>
      <c r="O72" s="2"/>
      <c r="P72" s="2"/>
      <c r="Q72" s="2"/>
    </row>
    <row r="73" spans="1:17" ht="15.75" customHeight="1" x14ac:dyDescent="0.25">
      <c r="A73" s="2"/>
      <c r="B73" s="2"/>
      <c r="C73" s="2"/>
      <c r="D73" s="2"/>
      <c r="E73" s="2"/>
      <c r="F73" s="2"/>
      <c r="G73" s="2"/>
      <c r="H73" s="2"/>
      <c r="I73" s="2"/>
      <c r="J73" s="2"/>
      <c r="K73" s="2"/>
      <c r="L73" s="2"/>
      <c r="M73" s="2"/>
      <c r="N73" s="2"/>
      <c r="O73" s="2"/>
      <c r="P73" s="2"/>
      <c r="Q73" s="2"/>
    </row>
    <row r="74" spans="1:17" ht="15.75" customHeight="1" x14ac:dyDescent="0.25">
      <c r="A74" s="2"/>
      <c r="B74" s="2"/>
      <c r="C74" s="2"/>
      <c r="D74" s="2"/>
      <c r="E74" s="33"/>
      <c r="F74" s="2"/>
      <c r="G74" s="2"/>
      <c r="H74" s="2"/>
      <c r="I74" s="2"/>
      <c r="J74" s="2"/>
      <c r="K74" s="16"/>
      <c r="L74" s="16"/>
      <c r="M74" s="2"/>
      <c r="N74" s="2"/>
      <c r="O74" s="2"/>
      <c r="P74" s="2"/>
      <c r="Q74" s="2"/>
    </row>
    <row r="75" spans="1:17" ht="15.75" customHeight="1" x14ac:dyDescent="0.25">
      <c r="A75" s="2"/>
      <c r="B75" s="2"/>
      <c r="C75" s="2"/>
      <c r="D75" s="2"/>
      <c r="E75" s="2"/>
      <c r="F75" s="2"/>
      <c r="G75" s="2"/>
      <c r="H75" s="2"/>
      <c r="I75" s="2"/>
      <c r="J75" s="2"/>
      <c r="K75" s="16"/>
      <c r="L75" s="16"/>
      <c r="M75" s="2"/>
      <c r="N75" s="2"/>
      <c r="O75" s="2"/>
      <c r="P75" s="2"/>
      <c r="Q75" s="2"/>
    </row>
    <row r="76" spans="1:17" ht="15.75" customHeight="1" x14ac:dyDescent="0.25">
      <c r="A76" s="2"/>
      <c r="B76" s="2"/>
      <c r="C76" s="2"/>
      <c r="D76" s="2"/>
      <c r="E76" s="2"/>
      <c r="F76" s="2"/>
      <c r="G76" s="2"/>
      <c r="H76" s="2"/>
      <c r="I76" s="2"/>
      <c r="J76" s="2"/>
      <c r="K76" s="16"/>
      <c r="L76" s="16"/>
      <c r="M76" s="2"/>
      <c r="N76" s="2"/>
      <c r="O76" s="2"/>
      <c r="P76" s="2"/>
      <c r="Q76" s="2"/>
    </row>
    <row r="77" spans="1:17" ht="15.75" customHeight="1" x14ac:dyDescent="0.25">
      <c r="A77" s="2"/>
      <c r="B77" s="2"/>
      <c r="C77" s="2"/>
      <c r="D77" s="2"/>
      <c r="E77" s="2"/>
      <c r="F77" s="2"/>
      <c r="G77" s="2"/>
      <c r="H77" s="2"/>
      <c r="I77" s="2"/>
      <c r="J77" s="2"/>
      <c r="K77" s="2"/>
      <c r="L77" s="2"/>
      <c r="M77" s="2"/>
      <c r="N77" s="2"/>
      <c r="O77" s="2"/>
      <c r="P77" s="2"/>
      <c r="Q77" s="2"/>
    </row>
    <row r="78" spans="1:17" ht="15.75" customHeight="1" x14ac:dyDescent="0.25">
      <c r="A78" s="2"/>
      <c r="B78" s="2"/>
      <c r="C78" s="2"/>
      <c r="D78" s="2"/>
      <c r="E78" s="2"/>
      <c r="F78" s="2"/>
      <c r="G78" s="2"/>
      <c r="H78" s="2"/>
      <c r="I78" s="2"/>
      <c r="J78" s="2"/>
      <c r="K78" s="2"/>
      <c r="L78" s="2"/>
      <c r="M78" s="2"/>
      <c r="N78" s="2"/>
      <c r="O78" s="2"/>
      <c r="P78" s="2"/>
      <c r="Q78" s="2"/>
    </row>
    <row r="79" spans="1:17" ht="15.75" customHeight="1" x14ac:dyDescent="0.25">
      <c r="A79" s="2"/>
      <c r="B79" s="2"/>
      <c r="C79" s="2"/>
      <c r="D79" s="2"/>
      <c r="E79" s="2"/>
      <c r="F79" s="2"/>
      <c r="G79" s="2"/>
      <c r="H79" s="2"/>
      <c r="I79" s="2"/>
      <c r="J79" s="2"/>
      <c r="K79" s="2"/>
      <c r="L79" s="2"/>
      <c r="M79" s="2"/>
      <c r="N79" s="2"/>
      <c r="O79" s="2"/>
      <c r="P79" s="2"/>
      <c r="Q79" s="2"/>
    </row>
    <row r="80" spans="1:17" ht="15.75" customHeight="1" x14ac:dyDescent="0.25">
      <c r="A80" s="2"/>
      <c r="B80" s="2"/>
      <c r="C80" s="2"/>
      <c r="D80" s="2"/>
      <c r="E80" s="2"/>
      <c r="F80" s="2"/>
      <c r="G80" s="2"/>
      <c r="H80" s="2"/>
      <c r="I80" s="2"/>
      <c r="J80" s="2"/>
      <c r="K80" s="23" t="s">
        <v>126</v>
      </c>
      <c r="L80" s="23" t="s">
        <v>127</v>
      </c>
      <c r="M80" s="23" t="s">
        <v>128</v>
      </c>
      <c r="N80" s="23" t="s">
        <v>129</v>
      </c>
      <c r="O80" s="2"/>
      <c r="P80" s="2"/>
      <c r="Q80" s="2"/>
    </row>
    <row r="81" spans="1:17" ht="15.75" customHeight="1" x14ac:dyDescent="0.25">
      <c r="A81" s="2"/>
      <c r="B81" s="2"/>
      <c r="C81" s="2"/>
      <c r="D81" s="2"/>
      <c r="E81" s="2"/>
      <c r="F81" s="2"/>
      <c r="G81" s="2"/>
      <c r="H81" s="2"/>
      <c r="I81" s="2"/>
      <c r="J81" s="2"/>
      <c r="K81" s="29">
        <v>0</v>
      </c>
      <c r="L81" s="29">
        <v>0</v>
      </c>
      <c r="M81" s="32">
        <f>K81+L81</f>
        <v>0</v>
      </c>
      <c r="N81" s="32">
        <f>M81-M63</f>
        <v>0</v>
      </c>
      <c r="O81" s="2"/>
      <c r="P81" s="2"/>
      <c r="Q81" s="2"/>
    </row>
    <row r="82" spans="1:17" ht="15.75" customHeight="1" x14ac:dyDescent="0.25">
      <c r="A82" s="2"/>
      <c r="B82" s="2"/>
      <c r="C82" s="2"/>
      <c r="D82" s="2"/>
      <c r="E82" s="2"/>
      <c r="F82" s="2"/>
      <c r="G82" s="2"/>
      <c r="H82" s="2"/>
      <c r="I82" s="2"/>
      <c r="J82" s="2"/>
      <c r="K82" s="35">
        <v>0</v>
      </c>
      <c r="L82" s="35">
        <f>L81-N81</f>
        <v>0</v>
      </c>
      <c r="M82" s="32">
        <f>K82+L82</f>
        <v>0</v>
      </c>
      <c r="N82" s="32">
        <f>N81/2</f>
        <v>0</v>
      </c>
      <c r="O82" s="2"/>
      <c r="P82" s="2"/>
      <c r="Q82" s="2"/>
    </row>
    <row r="83" spans="1:17" ht="15.75" customHeight="1" x14ac:dyDescent="0.25">
      <c r="A83" s="2"/>
      <c r="B83" s="2"/>
      <c r="C83" s="2"/>
      <c r="D83" s="2"/>
      <c r="E83" s="2"/>
      <c r="F83" s="2"/>
      <c r="G83" s="2"/>
      <c r="H83" s="2"/>
      <c r="I83" s="2"/>
      <c r="J83" s="2"/>
      <c r="K83" s="2"/>
      <c r="L83" s="2"/>
      <c r="M83" s="2"/>
      <c r="N83" s="2"/>
      <c r="O83" s="2"/>
      <c r="P83" s="2"/>
      <c r="Q83" s="2"/>
    </row>
    <row r="84" spans="1:17" ht="15.75" customHeight="1" x14ac:dyDescent="0.25">
      <c r="A84" s="2"/>
      <c r="B84" s="2"/>
      <c r="C84" s="2"/>
      <c r="D84" s="2"/>
      <c r="E84" s="2"/>
      <c r="F84" s="2"/>
      <c r="G84" s="2"/>
      <c r="H84" s="2"/>
      <c r="I84" s="2"/>
      <c r="J84" s="2"/>
      <c r="K84" s="2"/>
      <c r="L84" s="2"/>
      <c r="M84" s="2"/>
      <c r="N84" s="2"/>
      <c r="O84" s="2"/>
      <c r="P84" s="2"/>
      <c r="Q84" s="2"/>
    </row>
    <row r="85" spans="1:17" ht="15.75" customHeight="1" x14ac:dyDescent="0.25">
      <c r="A85" s="2"/>
      <c r="B85" s="2"/>
      <c r="C85" s="2"/>
      <c r="D85" s="2"/>
      <c r="E85" s="2"/>
      <c r="F85" s="2"/>
      <c r="G85" s="2"/>
      <c r="H85" s="2"/>
      <c r="I85" s="2"/>
      <c r="J85" s="2"/>
      <c r="K85" s="2"/>
      <c r="L85" s="2"/>
      <c r="M85" s="2"/>
      <c r="N85" s="2"/>
      <c r="O85" s="2"/>
      <c r="P85" s="2"/>
      <c r="Q85" s="2"/>
    </row>
    <row r="86" spans="1:17" ht="15.75" customHeight="1" x14ac:dyDescent="0.25">
      <c r="A86" s="2"/>
      <c r="B86" s="2"/>
      <c r="C86" s="2"/>
      <c r="D86" s="2"/>
      <c r="E86" s="2"/>
      <c r="F86" s="2"/>
      <c r="G86" s="2"/>
      <c r="H86" s="2"/>
      <c r="I86" s="2"/>
      <c r="J86" s="2"/>
      <c r="K86" s="2"/>
      <c r="L86" s="2"/>
      <c r="M86" s="2"/>
      <c r="N86" s="2"/>
      <c r="O86" s="2"/>
      <c r="P86" s="2"/>
      <c r="Q86" s="2"/>
    </row>
    <row r="87" spans="1:17" ht="15.75" customHeight="1" x14ac:dyDescent="0.25">
      <c r="A87" s="2"/>
      <c r="B87" s="2"/>
      <c r="C87" s="2"/>
      <c r="D87" s="2"/>
      <c r="E87" s="2"/>
      <c r="F87" s="2"/>
      <c r="G87" s="2"/>
      <c r="H87" s="2"/>
      <c r="I87" s="2"/>
      <c r="J87" s="2"/>
      <c r="K87" s="2"/>
      <c r="L87" s="2"/>
      <c r="M87" s="2"/>
      <c r="N87" s="2"/>
      <c r="O87" s="2"/>
      <c r="P87" s="2"/>
      <c r="Q87" s="2"/>
    </row>
    <row r="88" spans="1:17" ht="15.75" customHeight="1" x14ac:dyDescent="0.25">
      <c r="A88" s="2"/>
      <c r="B88" s="2"/>
      <c r="C88" s="2"/>
      <c r="D88" s="2"/>
      <c r="E88" s="2"/>
      <c r="F88" s="2"/>
      <c r="G88" s="2"/>
      <c r="H88" s="2"/>
      <c r="I88" s="2"/>
      <c r="J88" s="2"/>
      <c r="K88" s="2"/>
      <c r="L88" s="2"/>
      <c r="M88" s="2"/>
      <c r="N88" s="2"/>
      <c r="O88" s="2"/>
      <c r="P88" s="2"/>
      <c r="Q88" s="2"/>
    </row>
    <row r="89" spans="1:17" ht="15.75" customHeight="1" x14ac:dyDescent="0.25">
      <c r="A89" s="2"/>
      <c r="B89" s="2"/>
      <c r="C89" s="2"/>
      <c r="D89" s="2"/>
      <c r="E89" s="2"/>
      <c r="F89" s="2"/>
      <c r="G89" s="2"/>
      <c r="H89" s="2"/>
      <c r="I89" s="2"/>
      <c r="J89" s="2"/>
      <c r="K89" s="2"/>
      <c r="L89" s="2"/>
      <c r="M89" s="2"/>
      <c r="N89" s="2"/>
      <c r="O89" s="2"/>
      <c r="P89" s="2"/>
      <c r="Q89" s="2"/>
    </row>
    <row r="90" spans="1:17" ht="15.75" customHeight="1" x14ac:dyDescent="0.25">
      <c r="A90" s="2"/>
      <c r="B90" s="2"/>
      <c r="C90" s="2"/>
      <c r="D90" s="2"/>
      <c r="E90" s="2"/>
      <c r="F90" s="2"/>
      <c r="G90" s="2"/>
      <c r="H90" s="2"/>
      <c r="I90" s="2"/>
      <c r="J90" s="2"/>
      <c r="K90" s="2"/>
      <c r="L90" s="2"/>
      <c r="M90" s="2"/>
      <c r="N90" s="2"/>
      <c r="O90" s="2"/>
      <c r="P90" s="2"/>
      <c r="Q90" s="2"/>
    </row>
    <row r="91" spans="1:17" ht="15.75" customHeight="1" x14ac:dyDescent="0.25">
      <c r="A91" s="2"/>
      <c r="B91" s="2"/>
      <c r="C91" s="2"/>
      <c r="D91" s="2"/>
      <c r="E91" s="2"/>
      <c r="F91" s="2"/>
      <c r="G91" s="2"/>
      <c r="H91" s="2"/>
      <c r="I91" s="2"/>
      <c r="J91" s="2"/>
      <c r="K91" s="2"/>
      <c r="L91" s="2"/>
      <c r="M91" s="2"/>
      <c r="N91" s="2"/>
      <c r="O91" s="2"/>
      <c r="P91" s="2"/>
      <c r="Q91" s="2"/>
    </row>
    <row r="92" spans="1:17" ht="15.75" customHeight="1" x14ac:dyDescent="0.25">
      <c r="A92" s="2"/>
      <c r="B92" s="2"/>
      <c r="C92" s="2"/>
      <c r="D92" s="2"/>
      <c r="E92" s="2"/>
      <c r="F92" s="2"/>
      <c r="G92" s="2"/>
      <c r="H92" s="2"/>
      <c r="I92" s="2"/>
      <c r="J92" s="2"/>
      <c r="K92" s="2"/>
      <c r="L92" s="2"/>
      <c r="M92" s="2"/>
      <c r="N92" s="2"/>
      <c r="O92" s="2"/>
      <c r="P92" s="2"/>
      <c r="Q92" s="2"/>
    </row>
    <row r="93" spans="1:17" ht="15.75" customHeight="1" x14ac:dyDescent="0.25">
      <c r="A93" s="2"/>
      <c r="B93" s="2"/>
      <c r="C93" s="2"/>
      <c r="D93" s="2"/>
      <c r="E93" s="2"/>
      <c r="F93" s="2"/>
      <c r="G93" s="2"/>
      <c r="H93" s="2"/>
      <c r="I93" s="2"/>
      <c r="J93" s="2"/>
      <c r="K93" s="2"/>
      <c r="L93" s="2"/>
      <c r="M93" s="2"/>
      <c r="N93" s="2"/>
      <c r="O93" s="2"/>
      <c r="P93" s="2"/>
      <c r="Q93" s="2"/>
    </row>
    <row r="94" spans="1:17" ht="15.75" customHeight="1" x14ac:dyDescent="0.25">
      <c r="A94" s="2"/>
      <c r="B94" s="2"/>
      <c r="C94" s="2"/>
      <c r="D94" s="2"/>
      <c r="E94" s="2"/>
      <c r="F94" s="2"/>
      <c r="G94" s="2"/>
      <c r="H94" s="2"/>
      <c r="I94" s="2"/>
      <c r="J94" s="2"/>
      <c r="K94" s="2"/>
      <c r="L94" s="2"/>
      <c r="M94" s="2"/>
      <c r="N94" s="2"/>
      <c r="O94" s="2"/>
      <c r="P94" s="2"/>
      <c r="Q94" s="2"/>
    </row>
    <row r="95" spans="1:17" ht="15.75" customHeight="1" x14ac:dyDescent="0.25">
      <c r="A95" s="2"/>
      <c r="B95" s="2"/>
      <c r="C95" s="2"/>
      <c r="D95" s="2"/>
      <c r="E95" s="2"/>
      <c r="F95" s="2"/>
      <c r="G95" s="2"/>
      <c r="H95" s="2"/>
      <c r="I95" s="2"/>
      <c r="J95" s="2"/>
      <c r="K95" s="2"/>
      <c r="L95" s="2"/>
      <c r="M95" s="2"/>
      <c r="N95" s="2"/>
      <c r="O95" s="2"/>
      <c r="P95" s="2"/>
      <c r="Q95" s="2"/>
    </row>
    <row r="96" spans="1:17" ht="15.75" customHeight="1" x14ac:dyDescent="0.25">
      <c r="A96" s="2"/>
      <c r="B96" s="2"/>
      <c r="C96" s="2"/>
      <c r="D96" s="2"/>
      <c r="E96" s="2"/>
      <c r="F96" s="2"/>
      <c r="G96" s="2"/>
      <c r="H96" s="2"/>
      <c r="I96" s="2"/>
      <c r="J96" s="2"/>
      <c r="K96" s="2"/>
      <c r="L96" s="2"/>
      <c r="M96" s="2"/>
      <c r="N96" s="2"/>
      <c r="O96" s="2"/>
      <c r="P96" s="2"/>
      <c r="Q96" s="2"/>
    </row>
    <row r="97" spans="1:17" ht="15.75" customHeight="1" x14ac:dyDescent="0.25">
      <c r="A97" s="2"/>
      <c r="B97" s="2"/>
      <c r="C97" s="2"/>
      <c r="D97" s="2"/>
      <c r="E97" s="2"/>
      <c r="F97" s="2"/>
      <c r="G97" s="2"/>
      <c r="H97" s="2"/>
      <c r="I97" s="2"/>
      <c r="J97" s="2"/>
      <c r="K97" s="2"/>
      <c r="L97" s="2"/>
      <c r="M97" s="2"/>
      <c r="N97" s="2"/>
      <c r="O97" s="2"/>
      <c r="P97" s="2"/>
      <c r="Q97" s="2"/>
    </row>
    <row r="98" spans="1:17" ht="15.75" customHeight="1" x14ac:dyDescent="0.25">
      <c r="A98" s="2"/>
      <c r="B98" s="2"/>
      <c r="C98" s="2"/>
      <c r="D98" s="2"/>
      <c r="E98" s="2"/>
      <c r="F98" s="2"/>
      <c r="G98" s="2"/>
      <c r="H98" s="2"/>
      <c r="I98" s="2"/>
      <c r="J98" s="2"/>
      <c r="K98" s="2"/>
      <c r="L98" s="2"/>
      <c r="M98" s="2"/>
      <c r="N98" s="2"/>
      <c r="O98" s="2"/>
      <c r="P98" s="2"/>
      <c r="Q98" s="2"/>
    </row>
    <row r="99" spans="1:17" ht="15.75" customHeight="1" x14ac:dyDescent="0.25">
      <c r="A99" s="2"/>
      <c r="B99" s="2"/>
      <c r="C99" s="2"/>
      <c r="D99" s="2"/>
      <c r="E99" s="2"/>
      <c r="F99" s="2"/>
      <c r="G99" s="2"/>
      <c r="H99" s="2"/>
      <c r="I99" s="2"/>
      <c r="J99" s="2"/>
      <c r="K99" s="2"/>
      <c r="L99" s="2"/>
      <c r="M99" s="2"/>
      <c r="N99" s="2"/>
      <c r="O99" s="2"/>
      <c r="P99" s="2"/>
      <c r="Q99" s="2"/>
    </row>
    <row r="100" spans="1:17" ht="15.75" customHeight="1" x14ac:dyDescent="0.25">
      <c r="A100" s="2"/>
      <c r="B100" s="2"/>
      <c r="C100" s="2"/>
      <c r="D100" s="2"/>
      <c r="E100" s="2"/>
      <c r="F100" s="2"/>
      <c r="G100" s="2"/>
      <c r="H100" s="2"/>
      <c r="I100" s="2"/>
      <c r="J100" s="2"/>
      <c r="K100" s="2"/>
      <c r="L100" s="2"/>
      <c r="M100" s="2"/>
      <c r="N100" s="2"/>
      <c r="O100" s="2"/>
      <c r="P100" s="2"/>
      <c r="Q100" s="2"/>
    </row>
    <row r="101" spans="1:17" ht="15.75" customHeight="1" x14ac:dyDescent="0.25">
      <c r="A101" s="2"/>
      <c r="B101" s="2"/>
      <c r="C101" s="2"/>
      <c r="D101" s="2"/>
      <c r="E101" s="2"/>
      <c r="F101" s="2"/>
      <c r="G101" s="2"/>
      <c r="H101" s="2"/>
      <c r="I101" s="2"/>
      <c r="J101" s="2"/>
      <c r="K101" s="2"/>
      <c r="L101" s="2"/>
      <c r="M101" s="2"/>
      <c r="N101" s="2"/>
      <c r="O101" s="2"/>
      <c r="P101" s="2"/>
      <c r="Q101" s="2"/>
    </row>
  </sheetData>
  <mergeCells count="37">
    <mergeCell ref="L11:L12"/>
    <mergeCell ref="M11:N11"/>
    <mergeCell ref="A61:D61"/>
    <mergeCell ref="E61:J61"/>
    <mergeCell ref="A72:D72"/>
    <mergeCell ref="A62:G62"/>
    <mergeCell ref="A63:D64"/>
    <mergeCell ref="E63:G63"/>
    <mergeCell ref="E64:G64"/>
    <mergeCell ref="A66:J66"/>
    <mergeCell ref="H67:J67"/>
    <mergeCell ref="A9:B9"/>
    <mergeCell ref="C9:J9"/>
    <mergeCell ref="A10:B10"/>
    <mergeCell ref="C10:J10"/>
    <mergeCell ref="A11:A12"/>
    <mergeCell ref="B11:B12"/>
    <mergeCell ref="C11:C12"/>
    <mergeCell ref="D11:D12"/>
    <mergeCell ref="E11:E12"/>
    <mergeCell ref="F11:F12"/>
    <mergeCell ref="G11:G12"/>
    <mergeCell ref="H11:H12"/>
    <mergeCell ref="I11:I12"/>
    <mergeCell ref="J11:J12"/>
    <mergeCell ref="A6:B6"/>
    <mergeCell ref="C6:J6"/>
    <mergeCell ref="A7:B7"/>
    <mergeCell ref="C7:J7"/>
    <mergeCell ref="A8:B8"/>
    <mergeCell ref="C8:J8"/>
    <mergeCell ref="A1:J1"/>
    <mergeCell ref="A2:J2"/>
    <mergeCell ref="A3:J3"/>
    <mergeCell ref="A4:J4"/>
    <mergeCell ref="A5:B5"/>
    <mergeCell ref="C5:J5"/>
  </mergeCell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1"/>
  <sheetViews>
    <sheetView topLeftCell="A55" workbookViewId="0">
      <selection activeCell="M16" sqref="M16"/>
    </sheetView>
  </sheetViews>
  <sheetFormatPr defaultColWidth="14.42578125" defaultRowHeight="15" x14ac:dyDescent="0.25"/>
  <cols>
    <col min="1" max="1" width="10.5703125" style="89" customWidth="1"/>
    <col min="2" max="2" width="18.5703125" style="89" customWidth="1"/>
    <col min="3" max="4" width="12.7109375" style="89" customWidth="1"/>
    <col min="5" max="5" width="14.7109375" style="89" customWidth="1"/>
    <col min="6" max="6" width="12.42578125" style="89" customWidth="1"/>
    <col min="7" max="7" width="15.140625" style="89" customWidth="1"/>
    <col min="8" max="9" width="12.7109375" style="89" customWidth="1"/>
    <col min="10" max="10" width="15" style="89" customWidth="1"/>
    <col min="11" max="11" width="9.140625" style="89" customWidth="1"/>
    <col min="12" max="12" width="13" style="89" customWidth="1"/>
    <col min="13" max="13" width="12.7109375" style="89" customWidth="1"/>
    <col min="14" max="14" width="14.28515625" style="89" customWidth="1"/>
    <col min="15" max="15" width="7.85546875" style="89" customWidth="1"/>
    <col min="16" max="17" width="9.140625" style="89" customWidth="1"/>
    <col min="18" max="16384" width="14.42578125" style="89"/>
  </cols>
  <sheetData>
    <row r="1" spans="1:17" ht="24" x14ac:dyDescent="0.4">
      <c r="A1" s="108" t="s">
        <v>0</v>
      </c>
      <c r="B1" s="109"/>
      <c r="C1" s="109"/>
      <c r="D1" s="109"/>
      <c r="E1" s="109"/>
      <c r="F1" s="109"/>
      <c r="G1" s="109"/>
      <c r="H1" s="109"/>
      <c r="I1" s="109"/>
      <c r="J1" s="110"/>
      <c r="K1" s="1"/>
      <c r="L1" s="2"/>
      <c r="M1" s="2"/>
      <c r="N1" s="2"/>
      <c r="O1" s="3"/>
      <c r="P1" s="4" t="s">
        <v>1</v>
      </c>
      <c r="Q1" s="2"/>
    </row>
    <row r="2" spans="1:17" ht="18.75" x14ac:dyDescent="0.3">
      <c r="A2" s="111" t="s">
        <v>2</v>
      </c>
      <c r="B2" s="109"/>
      <c r="C2" s="109"/>
      <c r="D2" s="109"/>
      <c r="E2" s="109"/>
      <c r="F2" s="109"/>
      <c r="G2" s="109"/>
      <c r="H2" s="109"/>
      <c r="I2" s="109"/>
      <c r="J2" s="110"/>
      <c r="K2" s="2"/>
      <c r="L2" s="2"/>
      <c r="M2" s="2"/>
      <c r="N2" s="2"/>
      <c r="O2" s="5"/>
      <c r="P2" s="4" t="s">
        <v>3</v>
      </c>
      <c r="Q2" s="2"/>
    </row>
    <row r="3" spans="1:17" ht="18.75" customHeight="1" x14ac:dyDescent="0.25">
      <c r="A3" s="112" t="s">
        <v>245</v>
      </c>
      <c r="B3" s="113"/>
      <c r="C3" s="113"/>
      <c r="D3" s="113"/>
      <c r="E3" s="113"/>
      <c r="F3" s="113"/>
      <c r="G3" s="113"/>
      <c r="H3" s="113"/>
      <c r="I3" s="113"/>
      <c r="J3" s="114"/>
      <c r="K3" s="6"/>
      <c r="L3" s="6"/>
      <c r="N3" s="6"/>
      <c r="O3" s="6"/>
      <c r="P3" s="6"/>
      <c r="Q3" s="6"/>
    </row>
    <row r="4" spans="1:17" ht="24" x14ac:dyDescent="0.4">
      <c r="A4" s="108" t="s">
        <v>4</v>
      </c>
      <c r="B4" s="109"/>
      <c r="C4" s="109"/>
      <c r="D4" s="109"/>
      <c r="E4" s="109"/>
      <c r="F4" s="109"/>
      <c r="G4" s="109"/>
      <c r="H4" s="109"/>
      <c r="I4" s="109"/>
      <c r="J4" s="110"/>
      <c r="K4" s="2"/>
      <c r="L4" s="2"/>
      <c r="M4" s="6"/>
      <c r="N4" s="2"/>
      <c r="O4" s="2"/>
      <c r="P4" s="2"/>
      <c r="Q4" s="2"/>
    </row>
    <row r="5" spans="1:17" x14ac:dyDescent="0.25">
      <c r="A5" s="115" t="s">
        <v>5</v>
      </c>
      <c r="B5" s="110"/>
      <c r="C5" s="116" t="s">
        <v>6</v>
      </c>
      <c r="D5" s="109"/>
      <c r="E5" s="109"/>
      <c r="F5" s="109"/>
      <c r="G5" s="109"/>
      <c r="H5" s="109"/>
      <c r="I5" s="109"/>
      <c r="J5" s="110"/>
      <c r="K5" s="2"/>
      <c r="L5" s="2"/>
      <c r="M5" s="2"/>
      <c r="N5" s="2"/>
      <c r="O5" s="2"/>
      <c r="P5" s="2"/>
      <c r="Q5" s="2"/>
    </row>
    <row r="6" spans="1:17" ht="45" customHeight="1" x14ac:dyDescent="0.25">
      <c r="A6" s="117" t="s">
        <v>7</v>
      </c>
      <c r="B6" s="110"/>
      <c r="C6" s="118" t="s">
        <v>8</v>
      </c>
      <c r="D6" s="109"/>
      <c r="E6" s="109"/>
      <c r="F6" s="109"/>
      <c r="G6" s="109"/>
      <c r="H6" s="109"/>
      <c r="I6" s="109"/>
      <c r="J6" s="110"/>
      <c r="K6" s="2"/>
      <c r="L6" s="2"/>
      <c r="M6" s="2"/>
      <c r="N6" s="2"/>
      <c r="O6" s="2"/>
      <c r="P6" s="2"/>
      <c r="Q6" s="2"/>
    </row>
    <row r="7" spans="1:17" x14ac:dyDescent="0.25">
      <c r="A7" s="117" t="s">
        <v>9</v>
      </c>
      <c r="B7" s="110"/>
      <c r="C7" s="119" t="s">
        <v>10</v>
      </c>
      <c r="D7" s="109"/>
      <c r="E7" s="109"/>
      <c r="F7" s="109"/>
      <c r="G7" s="109"/>
      <c r="H7" s="109"/>
      <c r="I7" s="109"/>
      <c r="J7" s="110"/>
      <c r="K7" s="2"/>
      <c r="L7" s="2"/>
      <c r="M7" s="2"/>
      <c r="N7" s="2"/>
      <c r="O7" s="2"/>
      <c r="P7" s="2"/>
      <c r="Q7" s="2"/>
    </row>
    <row r="8" spans="1:17" x14ac:dyDescent="0.25">
      <c r="A8" s="117" t="s">
        <v>11</v>
      </c>
      <c r="B8" s="110"/>
      <c r="C8" s="119" t="s">
        <v>12</v>
      </c>
      <c r="D8" s="109"/>
      <c r="E8" s="109"/>
      <c r="F8" s="109"/>
      <c r="G8" s="109"/>
      <c r="H8" s="109"/>
      <c r="I8" s="109"/>
      <c r="J8" s="110"/>
      <c r="K8" s="2"/>
      <c r="L8" s="2"/>
      <c r="M8" s="2"/>
      <c r="N8" s="2"/>
      <c r="O8" s="2"/>
      <c r="P8" s="2"/>
      <c r="Q8" s="2"/>
    </row>
    <row r="9" spans="1:17" x14ac:dyDescent="0.25">
      <c r="A9" s="120" t="s">
        <v>13</v>
      </c>
      <c r="B9" s="110"/>
      <c r="C9" s="121" t="s">
        <v>246</v>
      </c>
      <c r="D9" s="122"/>
      <c r="E9" s="122"/>
      <c r="F9" s="122"/>
      <c r="G9" s="122"/>
      <c r="H9" s="122"/>
      <c r="I9" s="122"/>
      <c r="J9" s="123"/>
      <c r="K9" s="6"/>
      <c r="L9" s="6"/>
      <c r="M9" s="6"/>
      <c r="N9" s="6"/>
      <c r="O9" s="6"/>
      <c r="P9" s="6"/>
      <c r="Q9" s="6"/>
    </row>
    <row r="10" spans="1:17" x14ac:dyDescent="0.25">
      <c r="A10" s="117" t="s">
        <v>14</v>
      </c>
      <c r="B10" s="110"/>
      <c r="C10" s="121"/>
      <c r="D10" s="122"/>
      <c r="E10" s="122"/>
      <c r="F10" s="122"/>
      <c r="G10" s="122"/>
      <c r="H10" s="122"/>
      <c r="I10" s="122"/>
      <c r="J10" s="123"/>
      <c r="K10" s="2"/>
      <c r="L10" s="2"/>
      <c r="M10" s="2"/>
      <c r="N10" s="2"/>
      <c r="O10" s="2"/>
      <c r="P10" s="2"/>
      <c r="Q10" s="2"/>
    </row>
    <row r="11" spans="1:17" ht="33" customHeight="1" x14ac:dyDescent="0.25">
      <c r="A11" s="124" t="s">
        <v>15</v>
      </c>
      <c r="B11" s="124" t="s">
        <v>16</v>
      </c>
      <c r="C11" s="126" t="s">
        <v>17</v>
      </c>
      <c r="D11" s="126" t="s">
        <v>18</v>
      </c>
      <c r="E11" s="124" t="s">
        <v>19</v>
      </c>
      <c r="F11" s="124" t="s">
        <v>15</v>
      </c>
      <c r="G11" s="124" t="s">
        <v>16</v>
      </c>
      <c r="H11" s="126" t="s">
        <v>17</v>
      </c>
      <c r="I11" s="126" t="s">
        <v>18</v>
      </c>
      <c r="J11" s="124" t="s">
        <v>19</v>
      </c>
      <c r="K11" s="2"/>
      <c r="L11" s="175" t="s">
        <v>16</v>
      </c>
      <c r="M11" s="176" t="s">
        <v>293</v>
      </c>
      <c r="N11" s="176"/>
      <c r="O11" s="2"/>
      <c r="P11" s="2"/>
      <c r="Q11" s="2"/>
    </row>
    <row r="12" spans="1:17" ht="13.5" customHeight="1" x14ac:dyDescent="0.25">
      <c r="A12" s="125"/>
      <c r="B12" s="125"/>
      <c r="C12" s="125"/>
      <c r="D12" s="125"/>
      <c r="E12" s="125"/>
      <c r="F12" s="125"/>
      <c r="G12" s="125"/>
      <c r="H12" s="125"/>
      <c r="I12" s="125"/>
      <c r="J12" s="125"/>
      <c r="K12" s="2"/>
      <c r="L12" s="175"/>
      <c r="M12" s="7" t="s">
        <v>17</v>
      </c>
      <c r="N12" s="2" t="s">
        <v>18</v>
      </c>
      <c r="O12" s="2"/>
      <c r="P12" s="2"/>
      <c r="Q12" s="2"/>
    </row>
    <row r="13" spans="1:17" x14ac:dyDescent="0.25">
      <c r="A13" s="8">
        <v>1</v>
      </c>
      <c r="B13" s="9" t="s">
        <v>20</v>
      </c>
      <c r="C13" s="78">
        <v>225</v>
      </c>
      <c r="D13" s="81">
        <v>210</v>
      </c>
      <c r="E13" s="11">
        <f t="shared" ref="E13:E60" si="0">SUM(C13,D13)</f>
        <v>435</v>
      </c>
      <c r="F13" s="8">
        <v>49</v>
      </c>
      <c r="G13" s="12" t="s">
        <v>21</v>
      </c>
      <c r="H13" s="78">
        <v>225</v>
      </c>
      <c r="I13" s="81">
        <v>210</v>
      </c>
      <c r="J13" s="8">
        <f t="shared" ref="J13:J60" si="1">SUM(H13,I13)</f>
        <v>435</v>
      </c>
      <c r="K13" s="2"/>
      <c r="L13" s="2"/>
      <c r="M13" s="7"/>
      <c r="N13" s="7"/>
      <c r="O13" s="2"/>
      <c r="P13" s="2"/>
      <c r="Q13" s="2"/>
    </row>
    <row r="14" spans="1:17" x14ac:dyDescent="0.25">
      <c r="A14" s="8">
        <f t="shared" ref="A14:A36" si="2">A13+1</f>
        <v>2</v>
      </c>
      <c r="B14" s="9" t="s">
        <v>22</v>
      </c>
      <c r="C14" s="78">
        <v>225</v>
      </c>
      <c r="D14" s="81">
        <v>210</v>
      </c>
      <c r="E14" s="11">
        <f t="shared" si="0"/>
        <v>435</v>
      </c>
      <c r="F14" s="8">
        <f t="shared" ref="F14:F36" si="3">F13+1</f>
        <v>50</v>
      </c>
      <c r="G14" s="12" t="s">
        <v>23</v>
      </c>
      <c r="H14" s="78">
        <v>225</v>
      </c>
      <c r="I14" s="81">
        <v>210</v>
      </c>
      <c r="J14" s="8">
        <f t="shared" si="1"/>
        <v>435</v>
      </c>
      <c r="K14" s="2"/>
      <c r="L14" s="2" t="s">
        <v>20</v>
      </c>
      <c r="M14" s="7">
        <f>AVERAGE(C13:C16)</f>
        <v>225</v>
      </c>
      <c r="N14" s="7">
        <f>AVERAGE(D13:D16)</f>
        <v>210</v>
      </c>
      <c r="O14" s="2"/>
      <c r="P14" s="2"/>
      <c r="Q14" s="2"/>
    </row>
    <row r="15" spans="1:17" x14ac:dyDescent="0.25">
      <c r="A15" s="8">
        <f t="shared" si="2"/>
        <v>3</v>
      </c>
      <c r="B15" s="9" t="s">
        <v>24</v>
      </c>
      <c r="C15" s="78">
        <v>225</v>
      </c>
      <c r="D15" s="81">
        <v>210</v>
      </c>
      <c r="E15" s="11">
        <f t="shared" si="0"/>
        <v>435</v>
      </c>
      <c r="F15" s="8">
        <f t="shared" si="3"/>
        <v>51</v>
      </c>
      <c r="G15" s="12" t="s">
        <v>25</v>
      </c>
      <c r="H15" s="78">
        <v>225</v>
      </c>
      <c r="I15" s="81">
        <v>210</v>
      </c>
      <c r="J15" s="8">
        <f t="shared" si="1"/>
        <v>435</v>
      </c>
      <c r="K15" s="2"/>
      <c r="L15" s="2" t="s">
        <v>28</v>
      </c>
      <c r="M15" s="7">
        <f>AVERAGE(C17:C20)</f>
        <v>225</v>
      </c>
      <c r="N15" s="7">
        <f>AVERAGE(D17:D20)</f>
        <v>210</v>
      </c>
      <c r="O15" s="2"/>
      <c r="P15" s="2"/>
      <c r="Q15" s="2"/>
    </row>
    <row r="16" spans="1:17" x14ac:dyDescent="0.25">
      <c r="A16" s="8">
        <f t="shared" si="2"/>
        <v>4</v>
      </c>
      <c r="B16" s="9" t="s">
        <v>26</v>
      </c>
      <c r="C16" s="78">
        <v>225</v>
      </c>
      <c r="D16" s="81">
        <v>210</v>
      </c>
      <c r="E16" s="11">
        <f t="shared" si="0"/>
        <v>435</v>
      </c>
      <c r="F16" s="8">
        <f t="shared" si="3"/>
        <v>52</v>
      </c>
      <c r="G16" s="12" t="s">
        <v>27</v>
      </c>
      <c r="H16" s="78">
        <v>225</v>
      </c>
      <c r="I16" s="81">
        <v>210</v>
      </c>
      <c r="J16" s="8">
        <f t="shared" si="1"/>
        <v>435</v>
      </c>
      <c r="K16" s="2"/>
      <c r="L16" s="2" t="s">
        <v>36</v>
      </c>
      <c r="M16" s="7">
        <f>AVERAGE(C21:C24)</f>
        <v>225</v>
      </c>
      <c r="N16" s="7">
        <f>AVERAGE(D21:D24)</f>
        <v>210</v>
      </c>
      <c r="O16" s="2"/>
      <c r="P16" s="2"/>
      <c r="Q16" s="2"/>
    </row>
    <row r="17" spans="1:17" x14ac:dyDescent="0.25">
      <c r="A17" s="8">
        <f t="shared" si="2"/>
        <v>5</v>
      </c>
      <c r="B17" s="9" t="s">
        <v>28</v>
      </c>
      <c r="C17" s="78">
        <v>225</v>
      </c>
      <c r="D17" s="81">
        <v>210</v>
      </c>
      <c r="E17" s="11">
        <f t="shared" si="0"/>
        <v>435</v>
      </c>
      <c r="F17" s="8">
        <f t="shared" si="3"/>
        <v>53</v>
      </c>
      <c r="G17" s="12" t="s">
        <v>29</v>
      </c>
      <c r="H17" s="78">
        <v>225</v>
      </c>
      <c r="I17" s="81">
        <v>210</v>
      </c>
      <c r="J17" s="8">
        <f t="shared" si="1"/>
        <v>435</v>
      </c>
      <c r="K17" s="2"/>
      <c r="L17" s="2" t="s">
        <v>44</v>
      </c>
      <c r="M17" s="7">
        <f>AVERAGE(C25:C28)</f>
        <v>225</v>
      </c>
      <c r="N17" s="7">
        <f>AVERAGE(D25:D28)</f>
        <v>210</v>
      </c>
      <c r="O17" s="2"/>
      <c r="P17" s="2"/>
      <c r="Q17" s="2"/>
    </row>
    <row r="18" spans="1:17" x14ac:dyDescent="0.25">
      <c r="A18" s="8">
        <f t="shared" si="2"/>
        <v>6</v>
      </c>
      <c r="B18" s="9" t="s">
        <v>30</v>
      </c>
      <c r="C18" s="78">
        <v>225</v>
      </c>
      <c r="D18" s="81">
        <v>210</v>
      </c>
      <c r="E18" s="11">
        <f t="shared" si="0"/>
        <v>435</v>
      </c>
      <c r="F18" s="8">
        <f t="shared" si="3"/>
        <v>54</v>
      </c>
      <c r="G18" s="12" t="s">
        <v>31</v>
      </c>
      <c r="H18" s="78">
        <v>225</v>
      </c>
      <c r="I18" s="81">
        <v>210</v>
      </c>
      <c r="J18" s="8">
        <f t="shared" si="1"/>
        <v>435</v>
      </c>
      <c r="K18" s="2"/>
      <c r="L18" s="2" t="s">
        <v>52</v>
      </c>
      <c r="M18" s="7">
        <f>AVERAGE(C29:C32)</f>
        <v>225</v>
      </c>
      <c r="N18" s="7">
        <f>AVERAGE(D29:D32)</f>
        <v>210</v>
      </c>
      <c r="O18" s="2"/>
      <c r="P18" s="2"/>
      <c r="Q18" s="2"/>
    </row>
    <row r="19" spans="1:17" x14ac:dyDescent="0.25">
      <c r="A19" s="8">
        <f t="shared" si="2"/>
        <v>7</v>
      </c>
      <c r="B19" s="9" t="s">
        <v>32</v>
      </c>
      <c r="C19" s="78">
        <v>225</v>
      </c>
      <c r="D19" s="81">
        <v>210</v>
      </c>
      <c r="E19" s="11">
        <f t="shared" si="0"/>
        <v>435</v>
      </c>
      <c r="F19" s="8">
        <f t="shared" si="3"/>
        <v>55</v>
      </c>
      <c r="G19" s="12" t="s">
        <v>33</v>
      </c>
      <c r="H19" s="78">
        <v>225</v>
      </c>
      <c r="I19" s="81">
        <v>210</v>
      </c>
      <c r="J19" s="8">
        <f t="shared" si="1"/>
        <v>435</v>
      </c>
      <c r="K19" s="2"/>
      <c r="L19" s="2" t="s">
        <v>60</v>
      </c>
      <c r="M19" s="7">
        <f>AVERAGE(C33:C36)</f>
        <v>225</v>
      </c>
      <c r="N19" s="7">
        <f>AVERAGE(D33:D36)</f>
        <v>210</v>
      </c>
      <c r="O19" s="2"/>
      <c r="P19" s="2"/>
      <c r="Q19" s="2"/>
    </row>
    <row r="20" spans="1:17" x14ac:dyDescent="0.25">
      <c r="A20" s="8">
        <f t="shared" si="2"/>
        <v>8</v>
      </c>
      <c r="B20" s="9" t="s">
        <v>34</v>
      </c>
      <c r="C20" s="78">
        <v>225</v>
      </c>
      <c r="D20" s="81">
        <v>210</v>
      </c>
      <c r="E20" s="11">
        <f t="shared" si="0"/>
        <v>435</v>
      </c>
      <c r="F20" s="8">
        <f t="shared" si="3"/>
        <v>56</v>
      </c>
      <c r="G20" s="12" t="s">
        <v>35</v>
      </c>
      <c r="H20" s="78">
        <v>225</v>
      </c>
      <c r="I20" s="81">
        <v>210</v>
      </c>
      <c r="J20" s="8">
        <f t="shared" si="1"/>
        <v>435</v>
      </c>
      <c r="K20" s="2"/>
      <c r="L20" s="2" t="s">
        <v>68</v>
      </c>
      <c r="M20" s="7">
        <f>AVERAGE(C37:C40)</f>
        <v>225</v>
      </c>
      <c r="N20" s="7">
        <f>AVERAGE(D37:D40)</f>
        <v>210</v>
      </c>
      <c r="O20" s="2"/>
      <c r="P20" s="2"/>
      <c r="Q20" s="2"/>
    </row>
    <row r="21" spans="1:17" ht="15.75" customHeight="1" x14ac:dyDescent="0.25">
      <c r="A21" s="8">
        <f t="shared" si="2"/>
        <v>9</v>
      </c>
      <c r="B21" s="9" t="s">
        <v>36</v>
      </c>
      <c r="C21" s="78">
        <v>225</v>
      </c>
      <c r="D21" s="81">
        <v>210</v>
      </c>
      <c r="E21" s="11">
        <f t="shared" si="0"/>
        <v>435</v>
      </c>
      <c r="F21" s="8">
        <f t="shared" si="3"/>
        <v>57</v>
      </c>
      <c r="G21" s="12" t="s">
        <v>37</v>
      </c>
      <c r="H21" s="78">
        <v>225</v>
      </c>
      <c r="I21" s="81">
        <v>210</v>
      </c>
      <c r="J21" s="8">
        <f t="shared" si="1"/>
        <v>435</v>
      </c>
      <c r="K21" s="2"/>
      <c r="L21" s="2" t="s">
        <v>76</v>
      </c>
      <c r="M21" s="7">
        <f>AVERAGE(C41:C44)</f>
        <v>225</v>
      </c>
      <c r="N21" s="7">
        <f>AVERAGE(D41:D44)</f>
        <v>210</v>
      </c>
      <c r="O21" s="2"/>
      <c r="P21" s="2"/>
      <c r="Q21" s="2"/>
    </row>
    <row r="22" spans="1:17" ht="15.75" customHeight="1" x14ac:dyDescent="0.25">
      <c r="A22" s="8">
        <f t="shared" si="2"/>
        <v>10</v>
      </c>
      <c r="B22" s="9" t="s">
        <v>38</v>
      </c>
      <c r="C22" s="78">
        <v>225</v>
      </c>
      <c r="D22" s="81">
        <v>210</v>
      </c>
      <c r="E22" s="11">
        <f t="shared" si="0"/>
        <v>435</v>
      </c>
      <c r="F22" s="8">
        <f t="shared" si="3"/>
        <v>58</v>
      </c>
      <c r="G22" s="12" t="s">
        <v>39</v>
      </c>
      <c r="H22" s="78">
        <v>225</v>
      </c>
      <c r="I22" s="81">
        <v>210</v>
      </c>
      <c r="J22" s="8">
        <f t="shared" si="1"/>
        <v>435</v>
      </c>
      <c r="K22" s="2"/>
      <c r="L22" s="2" t="s">
        <v>84</v>
      </c>
      <c r="M22" s="7">
        <f>AVERAGE(C45:C48)</f>
        <v>225</v>
      </c>
      <c r="N22" s="7">
        <f>AVERAGE(D45:D48)</f>
        <v>210</v>
      </c>
      <c r="O22" s="2"/>
      <c r="P22" s="2"/>
      <c r="Q22" s="2"/>
    </row>
    <row r="23" spans="1:17" ht="15.75" customHeight="1" x14ac:dyDescent="0.25">
      <c r="A23" s="8">
        <f t="shared" si="2"/>
        <v>11</v>
      </c>
      <c r="B23" s="9" t="s">
        <v>40</v>
      </c>
      <c r="C23" s="78">
        <v>225</v>
      </c>
      <c r="D23" s="81">
        <v>210</v>
      </c>
      <c r="E23" s="11">
        <f t="shared" si="0"/>
        <v>435</v>
      </c>
      <c r="F23" s="8">
        <f t="shared" si="3"/>
        <v>59</v>
      </c>
      <c r="G23" s="12" t="s">
        <v>41</v>
      </c>
      <c r="H23" s="78">
        <v>225</v>
      </c>
      <c r="I23" s="81">
        <v>210</v>
      </c>
      <c r="J23" s="8">
        <f t="shared" si="1"/>
        <v>435</v>
      </c>
      <c r="K23" s="2"/>
      <c r="L23" s="2" t="s">
        <v>92</v>
      </c>
      <c r="M23" s="7">
        <f>AVERAGE(C49:C52)</f>
        <v>225</v>
      </c>
      <c r="N23" s="7">
        <f>AVERAGE(D49:D52)</f>
        <v>210</v>
      </c>
      <c r="O23" s="2"/>
      <c r="P23" s="2"/>
      <c r="Q23" s="2"/>
    </row>
    <row r="24" spans="1:17" ht="15.75" customHeight="1" x14ac:dyDescent="0.25">
      <c r="A24" s="8">
        <f t="shared" si="2"/>
        <v>12</v>
      </c>
      <c r="B24" s="9" t="s">
        <v>42</v>
      </c>
      <c r="C24" s="78">
        <v>225</v>
      </c>
      <c r="D24" s="81">
        <v>210</v>
      </c>
      <c r="E24" s="11">
        <f t="shared" si="0"/>
        <v>435</v>
      </c>
      <c r="F24" s="8">
        <f t="shared" si="3"/>
        <v>60</v>
      </c>
      <c r="G24" s="12" t="s">
        <v>43</v>
      </c>
      <c r="H24" s="78">
        <v>225</v>
      </c>
      <c r="I24" s="81">
        <v>210</v>
      </c>
      <c r="J24" s="8">
        <f t="shared" si="1"/>
        <v>435</v>
      </c>
      <c r="K24" s="2"/>
      <c r="L24" s="13" t="s">
        <v>100</v>
      </c>
      <c r="M24" s="7">
        <f>AVERAGE(C53:C56)</f>
        <v>225</v>
      </c>
      <c r="N24" s="7">
        <f>AVERAGE(D53:D56)</f>
        <v>210</v>
      </c>
      <c r="O24" s="2"/>
      <c r="P24" s="2"/>
      <c r="Q24" s="2"/>
    </row>
    <row r="25" spans="1:17" ht="15.75" customHeight="1" x14ac:dyDescent="0.25">
      <c r="A25" s="8">
        <f t="shared" si="2"/>
        <v>13</v>
      </c>
      <c r="B25" s="9" t="s">
        <v>44</v>
      </c>
      <c r="C25" s="78">
        <v>225</v>
      </c>
      <c r="D25" s="81">
        <v>210</v>
      </c>
      <c r="E25" s="11">
        <f t="shared" si="0"/>
        <v>435</v>
      </c>
      <c r="F25" s="8">
        <f t="shared" si="3"/>
        <v>61</v>
      </c>
      <c r="G25" s="12" t="s">
        <v>45</v>
      </c>
      <c r="H25" s="78">
        <v>225</v>
      </c>
      <c r="I25" s="81">
        <v>210</v>
      </c>
      <c r="J25" s="8">
        <f t="shared" si="1"/>
        <v>435</v>
      </c>
      <c r="K25" s="2"/>
      <c r="L25" s="16" t="s">
        <v>108</v>
      </c>
      <c r="M25" s="7">
        <f>AVERAGE(C57:C60)</f>
        <v>225</v>
      </c>
      <c r="N25" s="7">
        <f>AVERAGE(D57:D60)</f>
        <v>210</v>
      </c>
      <c r="O25" s="2"/>
      <c r="P25" s="2"/>
      <c r="Q25" s="2"/>
    </row>
    <row r="26" spans="1:17" ht="15.75" customHeight="1" x14ac:dyDescent="0.25">
      <c r="A26" s="8">
        <f t="shared" si="2"/>
        <v>14</v>
      </c>
      <c r="B26" s="9" t="s">
        <v>46</v>
      </c>
      <c r="C26" s="78">
        <v>225</v>
      </c>
      <c r="D26" s="81">
        <v>210</v>
      </c>
      <c r="E26" s="11">
        <f t="shared" si="0"/>
        <v>435</v>
      </c>
      <c r="F26" s="8">
        <f t="shared" si="3"/>
        <v>62</v>
      </c>
      <c r="G26" s="12" t="s">
        <v>47</v>
      </c>
      <c r="H26" s="78">
        <v>225</v>
      </c>
      <c r="I26" s="81">
        <v>210</v>
      </c>
      <c r="J26" s="8">
        <f t="shared" si="1"/>
        <v>435</v>
      </c>
      <c r="K26" s="2"/>
      <c r="L26" s="16" t="s">
        <v>21</v>
      </c>
      <c r="M26" s="7">
        <f>AVERAGE(H13:H16)</f>
        <v>225</v>
      </c>
      <c r="N26" s="7">
        <f>AVERAGE(I13:I16)</f>
        <v>210</v>
      </c>
      <c r="O26" s="2"/>
      <c r="P26" s="2"/>
      <c r="Q26" s="2"/>
    </row>
    <row r="27" spans="1:17" ht="15.75" customHeight="1" x14ac:dyDescent="0.25">
      <c r="A27" s="8">
        <f t="shared" si="2"/>
        <v>15</v>
      </c>
      <c r="B27" s="9" t="s">
        <v>48</v>
      </c>
      <c r="C27" s="78">
        <v>225</v>
      </c>
      <c r="D27" s="81">
        <v>210</v>
      </c>
      <c r="E27" s="11">
        <f t="shared" si="0"/>
        <v>435</v>
      </c>
      <c r="F27" s="8">
        <f t="shared" si="3"/>
        <v>63</v>
      </c>
      <c r="G27" s="12" t="s">
        <v>49</v>
      </c>
      <c r="H27" s="78">
        <v>225</v>
      </c>
      <c r="I27" s="81">
        <v>210</v>
      </c>
      <c r="J27" s="8">
        <f t="shared" si="1"/>
        <v>435</v>
      </c>
      <c r="K27" s="2"/>
      <c r="L27" s="24" t="s">
        <v>29</v>
      </c>
      <c r="M27" s="7">
        <f>AVERAGE(H17:H20)</f>
        <v>225</v>
      </c>
      <c r="N27" s="7">
        <f>AVERAGE(I17:I20)</f>
        <v>210</v>
      </c>
      <c r="O27" s="2"/>
      <c r="P27" s="2"/>
      <c r="Q27" s="2"/>
    </row>
    <row r="28" spans="1:17" ht="15.75" customHeight="1" x14ac:dyDescent="0.25">
      <c r="A28" s="8">
        <f t="shared" si="2"/>
        <v>16</v>
      </c>
      <c r="B28" s="9" t="s">
        <v>50</v>
      </c>
      <c r="C28" s="78">
        <v>225</v>
      </c>
      <c r="D28" s="81">
        <v>210</v>
      </c>
      <c r="E28" s="11">
        <f t="shared" si="0"/>
        <v>435</v>
      </c>
      <c r="F28" s="8">
        <f t="shared" si="3"/>
        <v>64</v>
      </c>
      <c r="G28" s="12" t="s">
        <v>51</v>
      </c>
      <c r="H28" s="78">
        <v>225</v>
      </c>
      <c r="I28" s="81">
        <v>210</v>
      </c>
      <c r="J28" s="8">
        <f t="shared" si="1"/>
        <v>435</v>
      </c>
      <c r="K28" s="2"/>
      <c r="L28" s="2" t="s">
        <v>37</v>
      </c>
      <c r="M28" s="7">
        <f>AVERAGE(H21:H24)</f>
        <v>225</v>
      </c>
      <c r="N28" s="7">
        <f>AVERAGE(I21:I24)</f>
        <v>210</v>
      </c>
      <c r="O28" s="2"/>
      <c r="P28" s="2"/>
      <c r="Q28" s="2"/>
    </row>
    <row r="29" spans="1:17" ht="15.75" customHeight="1" x14ac:dyDescent="0.25">
      <c r="A29" s="8">
        <f t="shared" si="2"/>
        <v>17</v>
      </c>
      <c r="B29" s="9" t="s">
        <v>52</v>
      </c>
      <c r="C29" s="78">
        <v>225</v>
      </c>
      <c r="D29" s="81">
        <v>210</v>
      </c>
      <c r="E29" s="11">
        <f t="shared" si="0"/>
        <v>435</v>
      </c>
      <c r="F29" s="8">
        <f t="shared" si="3"/>
        <v>65</v>
      </c>
      <c r="G29" s="12" t="s">
        <v>53</v>
      </c>
      <c r="H29" s="78">
        <v>225</v>
      </c>
      <c r="I29" s="81">
        <v>210</v>
      </c>
      <c r="J29" s="8">
        <f t="shared" si="1"/>
        <v>435</v>
      </c>
      <c r="K29" s="2"/>
      <c r="L29" s="2" t="s">
        <v>45</v>
      </c>
      <c r="M29" s="7">
        <f>AVERAGE(H25:H28)</f>
        <v>225</v>
      </c>
      <c r="N29" s="7">
        <f>AVERAGE(I25:I28)</f>
        <v>210</v>
      </c>
      <c r="O29" s="2"/>
      <c r="P29" s="2"/>
      <c r="Q29" s="2"/>
    </row>
    <row r="30" spans="1:17" ht="15.75" customHeight="1" x14ac:dyDescent="0.25">
      <c r="A30" s="8">
        <f t="shared" si="2"/>
        <v>18</v>
      </c>
      <c r="B30" s="9" t="s">
        <v>54</v>
      </c>
      <c r="C30" s="78">
        <v>225</v>
      </c>
      <c r="D30" s="81">
        <v>210</v>
      </c>
      <c r="E30" s="11">
        <f t="shared" si="0"/>
        <v>435</v>
      </c>
      <c r="F30" s="8">
        <f t="shared" si="3"/>
        <v>66</v>
      </c>
      <c r="G30" s="12" t="s">
        <v>55</v>
      </c>
      <c r="H30" s="78">
        <v>225</v>
      </c>
      <c r="I30" s="81">
        <v>210</v>
      </c>
      <c r="J30" s="8">
        <f t="shared" si="1"/>
        <v>435</v>
      </c>
      <c r="K30" s="2"/>
      <c r="L30" s="2" t="s">
        <v>53</v>
      </c>
      <c r="M30" s="7">
        <f>AVERAGE(H29:H32)</f>
        <v>225</v>
      </c>
      <c r="N30" s="7">
        <f>AVERAGE(I29:I32)</f>
        <v>210</v>
      </c>
      <c r="O30" s="2"/>
      <c r="P30" s="2"/>
      <c r="Q30" s="2"/>
    </row>
    <row r="31" spans="1:17" ht="15.75" customHeight="1" x14ac:dyDescent="0.25">
      <c r="A31" s="8">
        <f t="shared" si="2"/>
        <v>19</v>
      </c>
      <c r="B31" s="9" t="s">
        <v>56</v>
      </c>
      <c r="C31" s="78">
        <v>225</v>
      </c>
      <c r="D31" s="81">
        <v>210</v>
      </c>
      <c r="E31" s="11">
        <f t="shared" si="0"/>
        <v>435</v>
      </c>
      <c r="F31" s="8">
        <f t="shared" si="3"/>
        <v>67</v>
      </c>
      <c r="G31" s="12" t="s">
        <v>57</v>
      </c>
      <c r="H31" s="78">
        <v>225</v>
      </c>
      <c r="I31" s="81">
        <v>210</v>
      </c>
      <c r="J31" s="8">
        <f t="shared" si="1"/>
        <v>435</v>
      </c>
      <c r="K31" s="2"/>
      <c r="L31" s="2" t="s">
        <v>61</v>
      </c>
      <c r="M31" s="7">
        <f>AVERAGE(H33:H36)</f>
        <v>225</v>
      </c>
      <c r="N31" s="7">
        <f>AVERAGE(I33:I36)</f>
        <v>210</v>
      </c>
      <c r="O31" s="2"/>
      <c r="P31" s="2"/>
      <c r="Q31" s="2"/>
    </row>
    <row r="32" spans="1:17" ht="15.75" customHeight="1" x14ac:dyDescent="0.25">
      <c r="A32" s="8">
        <f t="shared" si="2"/>
        <v>20</v>
      </c>
      <c r="B32" s="9" t="s">
        <v>58</v>
      </c>
      <c r="C32" s="78">
        <v>225</v>
      </c>
      <c r="D32" s="81">
        <v>210</v>
      </c>
      <c r="E32" s="11">
        <f t="shared" si="0"/>
        <v>435</v>
      </c>
      <c r="F32" s="8">
        <f t="shared" si="3"/>
        <v>68</v>
      </c>
      <c r="G32" s="12" t="s">
        <v>59</v>
      </c>
      <c r="H32" s="78">
        <v>225</v>
      </c>
      <c r="I32" s="81">
        <v>210</v>
      </c>
      <c r="J32" s="8">
        <f t="shared" si="1"/>
        <v>435</v>
      </c>
      <c r="K32" s="2"/>
      <c r="L32" s="2" t="s">
        <v>69</v>
      </c>
      <c r="M32" s="7">
        <f>AVERAGE(H37:H40)</f>
        <v>225</v>
      </c>
      <c r="N32" s="7">
        <f>AVERAGE(I37:I40)</f>
        <v>210</v>
      </c>
      <c r="O32" s="2"/>
      <c r="P32" s="2"/>
      <c r="Q32" s="2"/>
    </row>
    <row r="33" spans="1:17" ht="15.75" customHeight="1" x14ac:dyDescent="0.25">
      <c r="A33" s="8">
        <f t="shared" si="2"/>
        <v>21</v>
      </c>
      <c r="B33" s="9" t="s">
        <v>60</v>
      </c>
      <c r="C33" s="78">
        <v>225</v>
      </c>
      <c r="D33" s="81">
        <v>210</v>
      </c>
      <c r="E33" s="11">
        <f t="shared" si="0"/>
        <v>435</v>
      </c>
      <c r="F33" s="8">
        <f t="shared" si="3"/>
        <v>69</v>
      </c>
      <c r="G33" s="12" t="s">
        <v>61</v>
      </c>
      <c r="H33" s="78">
        <v>225</v>
      </c>
      <c r="I33" s="81">
        <v>210</v>
      </c>
      <c r="J33" s="8">
        <f t="shared" si="1"/>
        <v>435</v>
      </c>
      <c r="K33" s="2"/>
      <c r="L33" s="2" t="s">
        <v>77</v>
      </c>
      <c r="M33" s="7">
        <f>AVERAGE(H41:H44)</f>
        <v>225</v>
      </c>
      <c r="N33" s="7">
        <f>AVERAGE(I41:I44)</f>
        <v>210</v>
      </c>
      <c r="O33" s="2"/>
      <c r="P33" s="2"/>
      <c r="Q33" s="2"/>
    </row>
    <row r="34" spans="1:17" ht="15.75" customHeight="1" x14ac:dyDescent="0.25">
      <c r="A34" s="8">
        <f t="shared" si="2"/>
        <v>22</v>
      </c>
      <c r="B34" s="9" t="s">
        <v>62</v>
      </c>
      <c r="C34" s="78">
        <v>225</v>
      </c>
      <c r="D34" s="81">
        <v>210</v>
      </c>
      <c r="E34" s="11">
        <f t="shared" si="0"/>
        <v>435</v>
      </c>
      <c r="F34" s="8">
        <f t="shared" si="3"/>
        <v>70</v>
      </c>
      <c r="G34" s="12" t="s">
        <v>63</v>
      </c>
      <c r="H34" s="78">
        <v>225</v>
      </c>
      <c r="I34" s="81">
        <v>210</v>
      </c>
      <c r="J34" s="8">
        <f t="shared" si="1"/>
        <v>435</v>
      </c>
      <c r="K34" s="2"/>
      <c r="L34" s="2" t="s">
        <v>85</v>
      </c>
      <c r="M34" s="7">
        <f>AVERAGE(H45:H48)</f>
        <v>225</v>
      </c>
      <c r="N34" s="7">
        <f>AVERAGE(I45:I48)</f>
        <v>210</v>
      </c>
      <c r="O34" s="2"/>
      <c r="P34" s="2"/>
      <c r="Q34" s="2"/>
    </row>
    <row r="35" spans="1:17" ht="15.75" customHeight="1" x14ac:dyDescent="0.25">
      <c r="A35" s="8">
        <f t="shared" si="2"/>
        <v>23</v>
      </c>
      <c r="B35" s="9" t="s">
        <v>64</v>
      </c>
      <c r="C35" s="78">
        <v>225</v>
      </c>
      <c r="D35" s="81">
        <v>210</v>
      </c>
      <c r="E35" s="11">
        <f t="shared" si="0"/>
        <v>435</v>
      </c>
      <c r="F35" s="8">
        <f t="shared" si="3"/>
        <v>71</v>
      </c>
      <c r="G35" s="12" t="s">
        <v>65</v>
      </c>
      <c r="H35" s="78">
        <v>225</v>
      </c>
      <c r="I35" s="81">
        <v>210</v>
      </c>
      <c r="J35" s="8">
        <f t="shared" si="1"/>
        <v>435</v>
      </c>
      <c r="K35" s="2"/>
      <c r="L35" s="2" t="s">
        <v>93</v>
      </c>
      <c r="M35" s="7">
        <f>AVERAGE(H49:H52)</f>
        <v>225</v>
      </c>
      <c r="N35" s="7">
        <f>AVERAGE(I49:I52)</f>
        <v>210</v>
      </c>
      <c r="O35" s="2"/>
      <c r="P35" s="2"/>
      <c r="Q35" s="2"/>
    </row>
    <row r="36" spans="1:17" ht="15.75" customHeight="1" x14ac:dyDescent="0.25">
      <c r="A36" s="8">
        <f t="shared" si="2"/>
        <v>24</v>
      </c>
      <c r="B36" s="9" t="s">
        <v>66</v>
      </c>
      <c r="C36" s="78">
        <v>225</v>
      </c>
      <c r="D36" s="81">
        <v>210</v>
      </c>
      <c r="E36" s="11">
        <f t="shared" si="0"/>
        <v>435</v>
      </c>
      <c r="F36" s="8">
        <f t="shared" si="3"/>
        <v>72</v>
      </c>
      <c r="G36" s="12" t="s">
        <v>67</v>
      </c>
      <c r="H36" s="78">
        <v>225</v>
      </c>
      <c r="I36" s="81">
        <v>210</v>
      </c>
      <c r="J36" s="8">
        <f t="shared" si="1"/>
        <v>435</v>
      </c>
      <c r="K36" s="2"/>
      <c r="L36" s="107" t="s">
        <v>101</v>
      </c>
      <c r="M36" s="7">
        <f>AVERAGE(H53:H56)</f>
        <v>225</v>
      </c>
      <c r="N36" s="7">
        <f>AVERAGE(I53:I56)</f>
        <v>210</v>
      </c>
      <c r="O36" s="2"/>
      <c r="P36" s="2"/>
      <c r="Q36" s="2"/>
    </row>
    <row r="37" spans="1:17" ht="15.75" customHeight="1" x14ac:dyDescent="0.25">
      <c r="A37" s="8">
        <v>25</v>
      </c>
      <c r="B37" s="9" t="s">
        <v>68</v>
      </c>
      <c r="C37" s="78">
        <v>225</v>
      </c>
      <c r="D37" s="81">
        <v>210</v>
      </c>
      <c r="E37" s="11">
        <f t="shared" si="0"/>
        <v>435</v>
      </c>
      <c r="F37" s="8">
        <v>73</v>
      </c>
      <c r="G37" s="12" t="s">
        <v>69</v>
      </c>
      <c r="H37" s="78">
        <v>225</v>
      </c>
      <c r="I37" s="81">
        <v>210</v>
      </c>
      <c r="J37" s="8">
        <f t="shared" si="1"/>
        <v>435</v>
      </c>
      <c r="K37" s="2"/>
      <c r="L37" s="107" t="s">
        <v>109</v>
      </c>
      <c r="M37" s="7">
        <f>AVERAGE(H57:H60)</f>
        <v>225</v>
      </c>
      <c r="N37" s="7">
        <f>AVERAGE(I57:I60)</f>
        <v>210</v>
      </c>
      <c r="O37" s="2"/>
      <c r="P37" s="2"/>
      <c r="Q37" s="2"/>
    </row>
    <row r="38" spans="1:17" ht="15.75" customHeight="1" x14ac:dyDescent="0.25">
      <c r="A38" s="8">
        <f t="shared" ref="A38:A60" si="4">A37+1</f>
        <v>26</v>
      </c>
      <c r="B38" s="9" t="s">
        <v>70</v>
      </c>
      <c r="C38" s="78">
        <v>225</v>
      </c>
      <c r="D38" s="81">
        <v>210</v>
      </c>
      <c r="E38" s="8">
        <f t="shared" si="0"/>
        <v>435</v>
      </c>
      <c r="F38" s="8">
        <f t="shared" ref="F38:F60" si="5">F37+1</f>
        <v>74</v>
      </c>
      <c r="G38" s="12" t="s">
        <v>71</v>
      </c>
      <c r="H38" s="78">
        <v>225</v>
      </c>
      <c r="I38" s="81">
        <v>210</v>
      </c>
      <c r="J38" s="8">
        <f t="shared" si="1"/>
        <v>435</v>
      </c>
      <c r="K38" s="2"/>
      <c r="L38" s="107" t="s">
        <v>294</v>
      </c>
      <c r="M38" s="107">
        <f>AVERAGE(M14:M37)</f>
        <v>225</v>
      </c>
      <c r="N38" s="107">
        <f>AVERAGE(N14:N37)</f>
        <v>210</v>
      </c>
      <c r="O38" s="2"/>
      <c r="P38" s="2"/>
      <c r="Q38" s="2"/>
    </row>
    <row r="39" spans="1:17" ht="15.75" customHeight="1" x14ac:dyDescent="0.25">
      <c r="A39" s="8">
        <f t="shared" si="4"/>
        <v>27</v>
      </c>
      <c r="B39" s="9" t="s">
        <v>72</v>
      </c>
      <c r="C39" s="78">
        <v>225</v>
      </c>
      <c r="D39" s="81">
        <v>210</v>
      </c>
      <c r="E39" s="8">
        <f t="shared" si="0"/>
        <v>435</v>
      </c>
      <c r="F39" s="8">
        <f t="shared" si="5"/>
        <v>75</v>
      </c>
      <c r="G39" s="12" t="s">
        <v>73</v>
      </c>
      <c r="H39" s="78">
        <v>225</v>
      </c>
      <c r="I39" s="81">
        <v>210</v>
      </c>
      <c r="J39" s="8">
        <f t="shared" si="1"/>
        <v>435</v>
      </c>
      <c r="K39" s="2"/>
      <c r="L39" s="2"/>
      <c r="M39" s="2"/>
      <c r="N39" s="2"/>
      <c r="O39" s="2"/>
      <c r="P39" s="2"/>
      <c r="Q39" s="2"/>
    </row>
    <row r="40" spans="1:17" ht="15.75" customHeight="1" x14ac:dyDescent="0.25">
      <c r="A40" s="8">
        <f t="shared" si="4"/>
        <v>28</v>
      </c>
      <c r="B40" s="9" t="s">
        <v>74</v>
      </c>
      <c r="C40" s="78">
        <v>225</v>
      </c>
      <c r="D40" s="81">
        <v>210</v>
      </c>
      <c r="E40" s="8">
        <f t="shared" si="0"/>
        <v>435</v>
      </c>
      <c r="F40" s="8">
        <f t="shared" si="5"/>
        <v>76</v>
      </c>
      <c r="G40" s="12" t="s">
        <v>75</v>
      </c>
      <c r="H40" s="78">
        <v>225</v>
      </c>
      <c r="I40" s="81">
        <v>210</v>
      </c>
      <c r="J40" s="8">
        <f t="shared" si="1"/>
        <v>435</v>
      </c>
      <c r="K40" s="2"/>
      <c r="L40" s="2"/>
      <c r="M40" s="2"/>
      <c r="N40" s="2"/>
      <c r="O40" s="2"/>
      <c r="P40" s="2"/>
      <c r="Q40" s="2"/>
    </row>
    <row r="41" spans="1:17" ht="15.75" customHeight="1" x14ac:dyDescent="0.25">
      <c r="A41" s="8">
        <f t="shared" si="4"/>
        <v>29</v>
      </c>
      <c r="B41" s="9" t="s">
        <v>76</v>
      </c>
      <c r="C41" s="78">
        <v>225</v>
      </c>
      <c r="D41" s="81">
        <v>210</v>
      </c>
      <c r="E41" s="8">
        <f t="shared" si="0"/>
        <v>435</v>
      </c>
      <c r="F41" s="8">
        <f t="shared" si="5"/>
        <v>77</v>
      </c>
      <c r="G41" s="12" t="s">
        <v>77</v>
      </c>
      <c r="H41" s="78">
        <v>225</v>
      </c>
      <c r="I41" s="81">
        <v>210</v>
      </c>
      <c r="J41" s="8">
        <f t="shared" si="1"/>
        <v>435</v>
      </c>
      <c r="K41" s="2"/>
      <c r="L41" s="2"/>
      <c r="M41" s="2"/>
      <c r="N41" s="2"/>
      <c r="O41" s="2"/>
      <c r="P41" s="2"/>
      <c r="Q41" s="2"/>
    </row>
    <row r="42" spans="1:17" ht="15.75" customHeight="1" x14ac:dyDescent="0.25">
      <c r="A42" s="8">
        <f t="shared" si="4"/>
        <v>30</v>
      </c>
      <c r="B42" s="9" t="s">
        <v>78</v>
      </c>
      <c r="C42" s="78">
        <v>225</v>
      </c>
      <c r="D42" s="81">
        <v>210</v>
      </c>
      <c r="E42" s="8">
        <f t="shared" si="0"/>
        <v>435</v>
      </c>
      <c r="F42" s="8">
        <f t="shared" si="5"/>
        <v>78</v>
      </c>
      <c r="G42" s="12" t="s">
        <v>79</v>
      </c>
      <c r="H42" s="78">
        <v>225</v>
      </c>
      <c r="I42" s="81">
        <v>210</v>
      </c>
      <c r="J42" s="8">
        <f t="shared" si="1"/>
        <v>435</v>
      </c>
      <c r="K42" s="2"/>
      <c r="L42" s="2"/>
      <c r="M42" s="2"/>
      <c r="N42" s="2"/>
      <c r="O42" s="2"/>
      <c r="P42" s="2"/>
      <c r="Q42" s="2"/>
    </row>
    <row r="43" spans="1:17" ht="15.75" customHeight="1" x14ac:dyDescent="0.25">
      <c r="A43" s="8">
        <f t="shared" si="4"/>
        <v>31</v>
      </c>
      <c r="B43" s="9" t="s">
        <v>80</v>
      </c>
      <c r="C43" s="78">
        <v>225</v>
      </c>
      <c r="D43" s="81">
        <v>210</v>
      </c>
      <c r="E43" s="8">
        <f t="shared" si="0"/>
        <v>435</v>
      </c>
      <c r="F43" s="8">
        <f t="shared" si="5"/>
        <v>79</v>
      </c>
      <c r="G43" s="12" t="s">
        <v>81</v>
      </c>
      <c r="H43" s="78">
        <v>225</v>
      </c>
      <c r="I43" s="81">
        <v>210</v>
      </c>
      <c r="J43" s="8">
        <f t="shared" si="1"/>
        <v>435</v>
      </c>
      <c r="K43" s="2"/>
      <c r="L43" s="2"/>
      <c r="M43" s="2"/>
      <c r="N43" s="2"/>
      <c r="O43" s="2"/>
      <c r="P43" s="2"/>
      <c r="Q43" s="2"/>
    </row>
    <row r="44" spans="1:17" ht="15.75" customHeight="1" x14ac:dyDescent="0.25">
      <c r="A44" s="8">
        <f t="shared" si="4"/>
        <v>32</v>
      </c>
      <c r="B44" s="9" t="s">
        <v>82</v>
      </c>
      <c r="C44" s="78">
        <v>225</v>
      </c>
      <c r="D44" s="81">
        <v>210</v>
      </c>
      <c r="E44" s="8">
        <f t="shared" si="0"/>
        <v>435</v>
      </c>
      <c r="F44" s="8">
        <f t="shared" si="5"/>
        <v>80</v>
      </c>
      <c r="G44" s="12" t="s">
        <v>83</v>
      </c>
      <c r="H44" s="78">
        <v>225</v>
      </c>
      <c r="I44" s="81">
        <v>210</v>
      </c>
      <c r="J44" s="8">
        <f t="shared" si="1"/>
        <v>435</v>
      </c>
      <c r="K44" s="2"/>
      <c r="L44" s="2"/>
      <c r="M44" s="2"/>
      <c r="N44" s="2"/>
      <c r="O44" s="2"/>
      <c r="P44" s="2"/>
      <c r="Q44" s="2"/>
    </row>
    <row r="45" spans="1:17" ht="15.75" customHeight="1" x14ac:dyDescent="0.25">
      <c r="A45" s="8">
        <f t="shared" si="4"/>
        <v>33</v>
      </c>
      <c r="B45" s="9" t="s">
        <v>84</v>
      </c>
      <c r="C45" s="78">
        <v>225</v>
      </c>
      <c r="D45" s="81">
        <v>210</v>
      </c>
      <c r="E45" s="8">
        <f t="shared" si="0"/>
        <v>435</v>
      </c>
      <c r="F45" s="8">
        <f t="shared" si="5"/>
        <v>81</v>
      </c>
      <c r="G45" s="12" t="s">
        <v>85</v>
      </c>
      <c r="H45" s="78">
        <v>225</v>
      </c>
      <c r="I45" s="81">
        <v>210</v>
      </c>
      <c r="J45" s="8">
        <f t="shared" si="1"/>
        <v>435</v>
      </c>
      <c r="K45" s="2"/>
      <c r="L45" s="2"/>
      <c r="M45" s="2"/>
      <c r="N45" s="2"/>
      <c r="O45" s="2"/>
      <c r="P45" s="2"/>
      <c r="Q45" s="2"/>
    </row>
    <row r="46" spans="1:17" ht="15.75" customHeight="1" x14ac:dyDescent="0.25">
      <c r="A46" s="8">
        <f t="shared" si="4"/>
        <v>34</v>
      </c>
      <c r="B46" s="9" t="s">
        <v>86</v>
      </c>
      <c r="C46" s="78">
        <v>225</v>
      </c>
      <c r="D46" s="81">
        <v>210</v>
      </c>
      <c r="E46" s="8">
        <f t="shared" si="0"/>
        <v>435</v>
      </c>
      <c r="F46" s="8">
        <f t="shared" si="5"/>
        <v>82</v>
      </c>
      <c r="G46" s="12" t="s">
        <v>87</v>
      </c>
      <c r="H46" s="78">
        <v>225</v>
      </c>
      <c r="I46" s="81">
        <v>210</v>
      </c>
      <c r="J46" s="8">
        <f t="shared" si="1"/>
        <v>435</v>
      </c>
      <c r="K46" s="2"/>
      <c r="L46" s="2"/>
      <c r="M46" s="2"/>
      <c r="N46" s="2"/>
      <c r="O46" s="2"/>
      <c r="P46" s="2"/>
      <c r="Q46" s="2"/>
    </row>
    <row r="47" spans="1:17" ht="15.75" customHeight="1" x14ac:dyDescent="0.25">
      <c r="A47" s="8">
        <f t="shared" si="4"/>
        <v>35</v>
      </c>
      <c r="B47" s="9" t="s">
        <v>88</v>
      </c>
      <c r="C47" s="78">
        <v>225</v>
      </c>
      <c r="D47" s="81">
        <v>210</v>
      </c>
      <c r="E47" s="8">
        <f t="shared" si="0"/>
        <v>435</v>
      </c>
      <c r="F47" s="8">
        <f t="shared" si="5"/>
        <v>83</v>
      </c>
      <c r="G47" s="12" t="s">
        <v>89</v>
      </c>
      <c r="H47" s="78">
        <v>225</v>
      </c>
      <c r="I47" s="81">
        <v>210</v>
      </c>
      <c r="J47" s="8">
        <f t="shared" si="1"/>
        <v>435</v>
      </c>
      <c r="K47" s="2"/>
      <c r="L47" s="2"/>
      <c r="M47" s="2"/>
      <c r="N47" s="2"/>
      <c r="O47" s="2"/>
      <c r="P47" s="2"/>
      <c r="Q47" s="2"/>
    </row>
    <row r="48" spans="1:17" ht="15.75" customHeight="1" x14ac:dyDescent="0.25">
      <c r="A48" s="8">
        <f t="shared" si="4"/>
        <v>36</v>
      </c>
      <c r="B48" s="9" t="s">
        <v>90</v>
      </c>
      <c r="C48" s="78">
        <v>225</v>
      </c>
      <c r="D48" s="81">
        <v>210</v>
      </c>
      <c r="E48" s="8">
        <f t="shared" si="0"/>
        <v>435</v>
      </c>
      <c r="F48" s="8">
        <f t="shared" si="5"/>
        <v>84</v>
      </c>
      <c r="G48" s="12" t="s">
        <v>91</v>
      </c>
      <c r="H48" s="78">
        <v>225</v>
      </c>
      <c r="I48" s="81">
        <v>210</v>
      </c>
      <c r="J48" s="8">
        <f t="shared" si="1"/>
        <v>435</v>
      </c>
      <c r="K48" s="2"/>
      <c r="L48" s="2"/>
      <c r="M48" s="2"/>
      <c r="N48" s="2"/>
      <c r="O48" s="2"/>
      <c r="P48" s="2"/>
      <c r="Q48" s="2"/>
    </row>
    <row r="49" spans="1:17" ht="15.75" customHeight="1" x14ac:dyDescent="0.25">
      <c r="A49" s="8">
        <f t="shared" si="4"/>
        <v>37</v>
      </c>
      <c r="B49" s="9" t="s">
        <v>92</v>
      </c>
      <c r="C49" s="78">
        <v>225</v>
      </c>
      <c r="D49" s="81">
        <v>210</v>
      </c>
      <c r="E49" s="8">
        <f t="shared" si="0"/>
        <v>435</v>
      </c>
      <c r="F49" s="8">
        <f t="shared" si="5"/>
        <v>85</v>
      </c>
      <c r="G49" s="12" t="s">
        <v>93</v>
      </c>
      <c r="H49" s="78">
        <v>225</v>
      </c>
      <c r="I49" s="81">
        <v>210</v>
      </c>
      <c r="J49" s="8">
        <f t="shared" si="1"/>
        <v>435</v>
      </c>
      <c r="K49" s="2"/>
      <c r="L49" s="2"/>
      <c r="M49" s="2"/>
      <c r="N49" s="2"/>
      <c r="O49" s="2"/>
      <c r="P49" s="2"/>
      <c r="Q49" s="2"/>
    </row>
    <row r="50" spans="1:17" ht="15.75" customHeight="1" x14ac:dyDescent="0.25">
      <c r="A50" s="8">
        <f t="shared" si="4"/>
        <v>38</v>
      </c>
      <c r="B50" s="12" t="s">
        <v>94</v>
      </c>
      <c r="C50" s="78">
        <v>225</v>
      </c>
      <c r="D50" s="81">
        <v>210</v>
      </c>
      <c r="E50" s="8">
        <f t="shared" si="0"/>
        <v>435</v>
      </c>
      <c r="F50" s="8">
        <f t="shared" si="5"/>
        <v>86</v>
      </c>
      <c r="G50" s="12" t="s">
        <v>95</v>
      </c>
      <c r="H50" s="78">
        <v>225</v>
      </c>
      <c r="I50" s="81">
        <v>210</v>
      </c>
      <c r="J50" s="8">
        <f t="shared" si="1"/>
        <v>435</v>
      </c>
      <c r="K50" s="2"/>
      <c r="L50" s="2"/>
      <c r="M50" s="2"/>
      <c r="N50" s="2"/>
      <c r="O50" s="2"/>
      <c r="P50" s="2"/>
      <c r="Q50" s="2"/>
    </row>
    <row r="51" spans="1:17" ht="15.75" customHeight="1" x14ac:dyDescent="0.25">
      <c r="A51" s="8">
        <f t="shared" si="4"/>
        <v>39</v>
      </c>
      <c r="B51" s="12" t="s">
        <v>96</v>
      </c>
      <c r="C51" s="78">
        <v>225</v>
      </c>
      <c r="D51" s="81">
        <v>210</v>
      </c>
      <c r="E51" s="8">
        <f t="shared" si="0"/>
        <v>435</v>
      </c>
      <c r="F51" s="8">
        <f t="shared" si="5"/>
        <v>87</v>
      </c>
      <c r="G51" s="12" t="s">
        <v>97</v>
      </c>
      <c r="H51" s="78">
        <v>225</v>
      </c>
      <c r="I51" s="81">
        <v>210</v>
      </c>
      <c r="J51" s="8">
        <f t="shared" si="1"/>
        <v>435</v>
      </c>
      <c r="K51" s="2"/>
      <c r="L51" s="2"/>
      <c r="M51" s="2"/>
      <c r="N51" s="2"/>
      <c r="O51" s="2"/>
      <c r="P51" s="2"/>
      <c r="Q51" s="2"/>
    </row>
    <row r="52" spans="1:17" ht="15.75" customHeight="1" x14ac:dyDescent="0.25">
      <c r="A52" s="8">
        <f t="shared" si="4"/>
        <v>40</v>
      </c>
      <c r="B52" s="12" t="s">
        <v>98</v>
      </c>
      <c r="C52" s="78">
        <v>225</v>
      </c>
      <c r="D52" s="81">
        <v>210</v>
      </c>
      <c r="E52" s="8">
        <f t="shared" si="0"/>
        <v>435</v>
      </c>
      <c r="F52" s="8">
        <f t="shared" si="5"/>
        <v>88</v>
      </c>
      <c r="G52" s="12" t="s">
        <v>99</v>
      </c>
      <c r="H52" s="78">
        <v>225</v>
      </c>
      <c r="I52" s="81">
        <v>210</v>
      </c>
      <c r="J52" s="8">
        <f t="shared" si="1"/>
        <v>435</v>
      </c>
      <c r="K52" s="2"/>
      <c r="L52" s="2"/>
      <c r="M52" s="2"/>
      <c r="N52" s="2"/>
      <c r="O52" s="2"/>
      <c r="P52" s="2"/>
      <c r="Q52" s="2"/>
    </row>
    <row r="53" spans="1:17" ht="15.75" customHeight="1" x14ac:dyDescent="0.25">
      <c r="A53" s="8">
        <f t="shared" si="4"/>
        <v>41</v>
      </c>
      <c r="B53" s="12" t="s">
        <v>100</v>
      </c>
      <c r="C53" s="78">
        <v>225</v>
      </c>
      <c r="D53" s="81">
        <v>210</v>
      </c>
      <c r="E53" s="8">
        <f t="shared" si="0"/>
        <v>435</v>
      </c>
      <c r="F53" s="8">
        <f t="shared" si="5"/>
        <v>89</v>
      </c>
      <c r="G53" s="12" t="s">
        <v>101</v>
      </c>
      <c r="H53" s="78">
        <v>225</v>
      </c>
      <c r="I53" s="81">
        <v>210</v>
      </c>
      <c r="J53" s="8">
        <f t="shared" si="1"/>
        <v>435</v>
      </c>
      <c r="K53" s="2"/>
      <c r="L53" s="13"/>
      <c r="M53" s="13"/>
      <c r="N53" s="13"/>
      <c r="O53" s="2"/>
      <c r="P53" s="2"/>
      <c r="Q53" s="2"/>
    </row>
    <row r="54" spans="1:17" ht="15.75" customHeight="1" x14ac:dyDescent="0.25">
      <c r="A54" s="8">
        <f t="shared" si="4"/>
        <v>42</v>
      </c>
      <c r="B54" s="12" t="s">
        <v>102</v>
      </c>
      <c r="C54" s="78">
        <v>225</v>
      </c>
      <c r="D54" s="81">
        <v>210</v>
      </c>
      <c r="E54" s="8">
        <f t="shared" si="0"/>
        <v>435</v>
      </c>
      <c r="F54" s="8">
        <f t="shared" si="5"/>
        <v>90</v>
      </c>
      <c r="G54" s="12" t="s">
        <v>103</v>
      </c>
      <c r="H54" s="78">
        <v>225</v>
      </c>
      <c r="I54" s="81">
        <v>210</v>
      </c>
      <c r="J54" s="8">
        <f t="shared" si="1"/>
        <v>435</v>
      </c>
      <c r="K54" s="2"/>
      <c r="L54" s="13"/>
      <c r="M54" s="13"/>
      <c r="N54" s="13"/>
      <c r="O54" s="2"/>
      <c r="P54" s="2"/>
      <c r="Q54" s="2"/>
    </row>
    <row r="55" spans="1:17" ht="15.75" customHeight="1" x14ac:dyDescent="0.25">
      <c r="A55" s="8">
        <f t="shared" si="4"/>
        <v>43</v>
      </c>
      <c r="B55" s="12" t="s">
        <v>104</v>
      </c>
      <c r="C55" s="78">
        <v>225</v>
      </c>
      <c r="D55" s="81">
        <v>210</v>
      </c>
      <c r="E55" s="8">
        <f t="shared" si="0"/>
        <v>435</v>
      </c>
      <c r="F55" s="8">
        <f t="shared" si="5"/>
        <v>91</v>
      </c>
      <c r="G55" s="12" t="s">
        <v>105</v>
      </c>
      <c r="H55" s="78">
        <v>225</v>
      </c>
      <c r="I55" s="81">
        <v>210</v>
      </c>
      <c r="J55" s="8">
        <f t="shared" si="1"/>
        <v>435</v>
      </c>
      <c r="K55" s="2"/>
      <c r="L55" s="13"/>
      <c r="M55" s="13"/>
      <c r="N55" s="13"/>
      <c r="O55" s="2"/>
      <c r="P55" s="2"/>
      <c r="Q55" s="2"/>
    </row>
    <row r="56" spans="1:17" ht="15.75" customHeight="1" x14ac:dyDescent="0.25">
      <c r="A56" s="8">
        <f t="shared" si="4"/>
        <v>44</v>
      </c>
      <c r="B56" s="12" t="s">
        <v>106</v>
      </c>
      <c r="C56" s="78">
        <v>225</v>
      </c>
      <c r="D56" s="81">
        <v>210</v>
      </c>
      <c r="E56" s="8">
        <f t="shared" si="0"/>
        <v>435</v>
      </c>
      <c r="F56" s="8">
        <f t="shared" si="5"/>
        <v>92</v>
      </c>
      <c r="G56" s="12" t="s">
        <v>107</v>
      </c>
      <c r="H56" s="78">
        <v>225</v>
      </c>
      <c r="I56" s="81">
        <v>210</v>
      </c>
      <c r="J56" s="8">
        <f t="shared" si="1"/>
        <v>435</v>
      </c>
      <c r="K56" s="2"/>
      <c r="L56" s="13"/>
      <c r="M56" s="13"/>
      <c r="N56" s="13"/>
      <c r="O56" s="2"/>
      <c r="P56" s="2"/>
      <c r="Q56" s="2"/>
    </row>
    <row r="57" spans="1:17" ht="15.75" customHeight="1" x14ac:dyDescent="0.25">
      <c r="A57" s="8">
        <f t="shared" si="4"/>
        <v>45</v>
      </c>
      <c r="B57" s="12" t="s">
        <v>108</v>
      </c>
      <c r="C57" s="78">
        <v>225</v>
      </c>
      <c r="D57" s="81">
        <v>210</v>
      </c>
      <c r="E57" s="8">
        <f t="shared" si="0"/>
        <v>435</v>
      </c>
      <c r="F57" s="8">
        <f t="shared" si="5"/>
        <v>93</v>
      </c>
      <c r="G57" s="12" t="s">
        <v>109</v>
      </c>
      <c r="H57" s="78">
        <v>225</v>
      </c>
      <c r="I57" s="81">
        <v>210</v>
      </c>
      <c r="J57" s="8">
        <f t="shared" si="1"/>
        <v>435</v>
      </c>
      <c r="K57" s="2"/>
      <c r="L57" s="14"/>
      <c r="M57" s="13"/>
      <c r="N57" s="15"/>
      <c r="O57" s="2"/>
      <c r="P57" s="2"/>
      <c r="Q57" s="2"/>
    </row>
    <row r="58" spans="1:17" ht="15.75" customHeight="1" x14ac:dyDescent="0.25">
      <c r="A58" s="8">
        <f t="shared" si="4"/>
        <v>46</v>
      </c>
      <c r="B58" s="12" t="s">
        <v>110</v>
      </c>
      <c r="C58" s="78">
        <v>225</v>
      </c>
      <c r="D58" s="81">
        <v>210</v>
      </c>
      <c r="E58" s="8">
        <f t="shared" si="0"/>
        <v>435</v>
      </c>
      <c r="F58" s="8">
        <f t="shared" si="5"/>
        <v>94</v>
      </c>
      <c r="G58" s="12" t="s">
        <v>111</v>
      </c>
      <c r="H58" s="78">
        <v>225</v>
      </c>
      <c r="I58" s="81">
        <v>210</v>
      </c>
      <c r="J58" s="8">
        <f t="shared" si="1"/>
        <v>435</v>
      </c>
      <c r="K58" s="2"/>
      <c r="L58" s="16"/>
      <c r="M58" s="13"/>
      <c r="N58" s="15"/>
      <c r="O58" s="2"/>
      <c r="P58" s="2"/>
      <c r="Q58" s="2"/>
    </row>
    <row r="59" spans="1:17" ht="15.75" customHeight="1" x14ac:dyDescent="0.25">
      <c r="A59" s="17">
        <f t="shared" si="4"/>
        <v>47</v>
      </c>
      <c r="B59" s="18" t="s">
        <v>112</v>
      </c>
      <c r="C59" s="78">
        <v>225</v>
      </c>
      <c r="D59" s="81">
        <v>210</v>
      </c>
      <c r="E59" s="17">
        <f t="shared" si="0"/>
        <v>435</v>
      </c>
      <c r="F59" s="17">
        <f t="shared" si="5"/>
        <v>95</v>
      </c>
      <c r="G59" s="18" t="s">
        <v>113</v>
      </c>
      <c r="H59" s="78">
        <v>225</v>
      </c>
      <c r="I59" s="81">
        <v>210</v>
      </c>
      <c r="J59" s="17">
        <f t="shared" si="1"/>
        <v>435</v>
      </c>
      <c r="K59" s="2"/>
      <c r="L59" s="16"/>
      <c r="M59" s="19"/>
      <c r="N59" s="15"/>
      <c r="O59" s="2"/>
      <c r="P59" s="2"/>
      <c r="Q59" s="2"/>
    </row>
    <row r="60" spans="1:17" ht="15.75" customHeight="1" x14ac:dyDescent="0.25">
      <c r="A60" s="17">
        <f t="shared" si="4"/>
        <v>48</v>
      </c>
      <c r="B60" s="18" t="s">
        <v>114</v>
      </c>
      <c r="C60" s="78">
        <v>225</v>
      </c>
      <c r="D60" s="81">
        <v>210</v>
      </c>
      <c r="E60" s="17">
        <f t="shared" si="0"/>
        <v>435</v>
      </c>
      <c r="F60" s="17">
        <f t="shared" si="5"/>
        <v>96</v>
      </c>
      <c r="G60" s="18" t="s">
        <v>115</v>
      </c>
      <c r="H60" s="78">
        <v>225</v>
      </c>
      <c r="I60" s="81">
        <v>210</v>
      </c>
      <c r="J60" s="17">
        <f t="shared" si="1"/>
        <v>435</v>
      </c>
      <c r="K60" s="2"/>
      <c r="L60" s="16"/>
      <c r="M60" s="19"/>
      <c r="N60" s="2"/>
      <c r="O60" s="2"/>
      <c r="P60" s="2"/>
      <c r="Q60" s="2"/>
    </row>
    <row r="61" spans="1:17" ht="30.75" customHeight="1" x14ac:dyDescent="0.3">
      <c r="A61" s="127" t="s">
        <v>116</v>
      </c>
      <c r="B61" s="128"/>
      <c r="C61" s="128"/>
      <c r="D61" s="129"/>
      <c r="E61" s="130" t="s">
        <v>117</v>
      </c>
      <c r="F61" s="131"/>
      <c r="G61" s="131"/>
      <c r="H61" s="131"/>
      <c r="I61" s="131"/>
      <c r="J61" s="132"/>
      <c r="K61" s="2"/>
      <c r="L61" s="14"/>
      <c r="M61" s="2"/>
      <c r="N61" s="2"/>
      <c r="O61" s="45"/>
      <c r="P61" s="2"/>
      <c r="Q61" s="2"/>
    </row>
    <row r="62" spans="1:17" ht="44.25" customHeight="1" x14ac:dyDescent="0.25">
      <c r="A62" s="162" t="s">
        <v>229</v>
      </c>
      <c r="B62" s="163"/>
      <c r="C62" s="163"/>
      <c r="D62" s="163"/>
      <c r="E62" s="163"/>
      <c r="F62" s="163"/>
      <c r="G62" s="164"/>
      <c r="H62" s="20" t="s">
        <v>118</v>
      </c>
      <c r="I62" s="20" t="s">
        <v>119</v>
      </c>
      <c r="J62" s="20" t="s">
        <v>120</v>
      </c>
      <c r="K62" s="2"/>
      <c r="L62" s="16"/>
      <c r="M62" s="7"/>
      <c r="N62" s="7"/>
      <c r="O62" s="7"/>
      <c r="P62" s="7"/>
      <c r="Q62" s="7"/>
    </row>
    <row r="63" spans="1:17" ht="24.75" customHeight="1" x14ac:dyDescent="0.25">
      <c r="A63" s="165" t="s">
        <v>226</v>
      </c>
      <c r="B63" s="166"/>
      <c r="C63" s="166"/>
      <c r="D63" s="166"/>
      <c r="E63" s="142" t="s">
        <v>247</v>
      </c>
      <c r="F63" s="143"/>
      <c r="G63" s="144"/>
      <c r="H63" s="21">
        <v>0</v>
      </c>
      <c r="I63" s="21">
        <v>0</v>
      </c>
      <c r="J63" s="21">
        <f>H63+I63</f>
        <v>0</v>
      </c>
      <c r="K63" s="2"/>
      <c r="L63" s="22">
        <v>0</v>
      </c>
      <c r="M63" s="32">
        <f>L63/1000</f>
        <v>0</v>
      </c>
      <c r="N63" s="4"/>
      <c r="O63" s="7"/>
      <c r="P63" s="7"/>
      <c r="Q63" s="7"/>
    </row>
    <row r="64" spans="1:17" ht="26.25" customHeight="1" x14ac:dyDescent="0.25">
      <c r="A64" s="167"/>
      <c r="B64" s="168"/>
      <c r="C64" s="168"/>
      <c r="D64" s="168"/>
      <c r="E64" s="145" t="s">
        <v>248</v>
      </c>
      <c r="F64" s="146"/>
      <c r="G64" s="147"/>
      <c r="H64" s="36">
        <v>0</v>
      </c>
      <c r="I64" s="36">
        <f>L82</f>
        <v>0</v>
      </c>
      <c r="J64" s="36">
        <f>H64+I64</f>
        <v>0</v>
      </c>
      <c r="K64" s="2"/>
      <c r="L64" s="24"/>
      <c r="M64" s="24"/>
      <c r="N64" s="4"/>
      <c r="O64" s="7"/>
      <c r="P64" s="7"/>
      <c r="Q64" s="7"/>
    </row>
    <row r="65" spans="1:17" ht="16.5" customHeight="1" x14ac:dyDescent="0.25">
      <c r="A65" s="25"/>
      <c r="B65" s="7" t="s">
        <v>121</v>
      </c>
      <c r="C65" s="7"/>
      <c r="D65" s="7"/>
      <c r="E65" s="7"/>
      <c r="F65" s="7"/>
      <c r="G65" s="7"/>
      <c r="H65" s="7"/>
      <c r="I65" s="7"/>
      <c r="J65" s="26"/>
      <c r="K65" s="2"/>
      <c r="L65" s="4"/>
      <c r="M65" s="4"/>
      <c r="N65" s="4"/>
      <c r="O65" s="23" t="s">
        <v>122</v>
      </c>
      <c r="P65" s="23" t="s">
        <v>123</v>
      </c>
      <c r="Q65" s="7"/>
    </row>
    <row r="66" spans="1:17" ht="33" customHeight="1" x14ac:dyDescent="0.25">
      <c r="A66" s="148" t="s">
        <v>249</v>
      </c>
      <c r="B66" s="149"/>
      <c r="C66" s="149"/>
      <c r="D66" s="149"/>
      <c r="E66" s="149"/>
      <c r="F66" s="149"/>
      <c r="G66" s="149"/>
      <c r="H66" s="149"/>
      <c r="I66" s="149"/>
      <c r="J66" s="150"/>
      <c r="K66" s="2" t="s">
        <v>124</v>
      </c>
      <c r="L66" s="24"/>
      <c r="M66" s="27">
        <v>0.11</v>
      </c>
      <c r="N66" s="28">
        <v>0.128</v>
      </c>
      <c r="O66" s="29">
        <f>M66+N66</f>
        <v>0.23799999999999999</v>
      </c>
      <c r="P66" s="29" t="e">
        <f>O66/J63*100</f>
        <v>#DIV/0!</v>
      </c>
      <c r="Q66" s="7"/>
    </row>
    <row r="67" spans="1:17" ht="25.5" customHeight="1" x14ac:dyDescent="0.25">
      <c r="A67" s="30"/>
      <c r="B67" s="31"/>
      <c r="C67" s="31"/>
      <c r="D67" s="31"/>
      <c r="E67" s="31"/>
      <c r="F67" s="31"/>
      <c r="G67" s="31"/>
      <c r="H67" s="151" t="s">
        <v>125</v>
      </c>
      <c r="I67" s="152"/>
      <c r="J67" s="153"/>
      <c r="K67" s="2"/>
      <c r="L67" s="4"/>
      <c r="M67" s="29">
        <f>H63+H64-M66-0.018</f>
        <v>-0.128</v>
      </c>
      <c r="N67" s="29">
        <f>I63+I64-N66-0.018</f>
        <v>-0.14599999999999999</v>
      </c>
      <c r="O67" s="7"/>
      <c r="P67" s="7"/>
      <c r="Q67" s="7"/>
    </row>
    <row r="68" spans="1:17" ht="25.5" customHeight="1" x14ac:dyDescent="0.25">
      <c r="A68" s="40"/>
      <c r="B68" s="40"/>
      <c r="C68" s="40"/>
      <c r="D68" s="40"/>
      <c r="E68" s="40"/>
      <c r="F68" s="40"/>
      <c r="G68" s="40"/>
      <c r="H68" s="41"/>
      <c r="I68" s="42"/>
      <c r="J68" s="42"/>
      <c r="K68" s="2"/>
      <c r="L68" s="23" t="s">
        <v>130</v>
      </c>
      <c r="M68" s="29">
        <f>24*225/1000</f>
        <v>5.4</v>
      </c>
      <c r="N68" s="29">
        <f>24*220/1000</f>
        <v>5.28</v>
      </c>
      <c r="O68" s="7"/>
      <c r="P68" s="7"/>
      <c r="Q68" s="7"/>
    </row>
    <row r="69" spans="1:17" ht="33.75" customHeight="1" x14ac:dyDescent="0.25">
      <c r="A69" s="2"/>
      <c r="B69" s="2"/>
      <c r="C69" s="2"/>
      <c r="D69" s="2"/>
      <c r="E69" s="2"/>
      <c r="F69" s="2"/>
      <c r="G69" s="2"/>
      <c r="H69" s="2"/>
      <c r="I69" s="2"/>
      <c r="J69" s="2"/>
      <c r="K69" s="2"/>
      <c r="L69" s="4"/>
      <c r="M69" s="32">
        <f>(M67+M68)/24</f>
        <v>0.21966666666666668</v>
      </c>
      <c r="N69" s="32">
        <f>(N67+N68)/24</f>
        <v>0.21391666666666667</v>
      </c>
      <c r="O69" s="23"/>
      <c r="P69" s="32">
        <f>M69+N69</f>
        <v>0.43358333333333332</v>
      </c>
      <c r="Q69" s="7"/>
    </row>
    <row r="70" spans="1:17" ht="15.75" customHeight="1" x14ac:dyDescent="0.25">
      <c r="A70" s="2"/>
      <c r="B70" s="2"/>
      <c r="C70" s="2"/>
      <c r="D70" s="2"/>
      <c r="E70" s="2"/>
      <c r="F70" s="2"/>
      <c r="G70" s="2"/>
      <c r="H70" s="2"/>
      <c r="I70" s="2"/>
      <c r="J70" s="2"/>
      <c r="K70" s="2"/>
      <c r="L70" s="7"/>
      <c r="M70" s="29">
        <f>M69*1000</f>
        <v>219.66666666666669</v>
      </c>
      <c r="N70" s="29">
        <f>N69*1000</f>
        <v>213.91666666666669</v>
      </c>
      <c r="O70" s="23"/>
      <c r="P70" s="29">
        <f>M70+N70</f>
        <v>433.58333333333337</v>
      </c>
      <c r="Q70" s="7"/>
    </row>
    <row r="71" spans="1:17" ht="15.75" customHeight="1" x14ac:dyDescent="0.25">
      <c r="A71" s="2"/>
      <c r="B71" s="2"/>
      <c r="C71" s="2"/>
      <c r="D71" s="2"/>
      <c r="E71" s="2"/>
      <c r="F71" s="2" t="s">
        <v>124</v>
      </c>
      <c r="G71" s="2"/>
      <c r="H71" s="2"/>
      <c r="I71" s="2"/>
      <c r="J71" s="2"/>
      <c r="K71" s="2"/>
      <c r="L71" s="2"/>
      <c r="M71" s="34"/>
      <c r="N71" s="34"/>
      <c r="O71" s="2"/>
      <c r="P71" s="2"/>
      <c r="Q71" s="2"/>
    </row>
    <row r="72" spans="1:17" ht="15.75" customHeight="1" x14ac:dyDescent="0.25">
      <c r="A72" s="133"/>
      <c r="B72" s="134"/>
      <c r="C72" s="134"/>
      <c r="D72" s="134"/>
      <c r="E72" s="88"/>
      <c r="F72" s="2"/>
      <c r="G72" s="2"/>
      <c r="H72" s="2"/>
      <c r="I72" s="2"/>
      <c r="J72" s="88"/>
      <c r="K72" s="2"/>
      <c r="L72" s="2"/>
      <c r="M72" s="2"/>
      <c r="N72" s="2"/>
      <c r="O72" s="2"/>
      <c r="P72" s="2"/>
      <c r="Q72" s="2"/>
    </row>
    <row r="73" spans="1:17" ht="15.75" customHeight="1" x14ac:dyDescent="0.25">
      <c r="A73" s="2"/>
      <c r="B73" s="2"/>
      <c r="C73" s="2"/>
      <c r="D73" s="2"/>
      <c r="E73" s="2"/>
      <c r="F73" s="2"/>
      <c r="G73" s="2"/>
      <c r="H73" s="2"/>
      <c r="I73" s="2"/>
      <c r="J73" s="2"/>
      <c r="K73" s="2"/>
      <c r="L73" s="2"/>
      <c r="M73" s="2"/>
      <c r="N73" s="2"/>
      <c r="O73" s="2"/>
      <c r="P73" s="2"/>
      <c r="Q73" s="2"/>
    </row>
    <row r="74" spans="1:17" ht="15.75" customHeight="1" x14ac:dyDescent="0.25">
      <c r="A74" s="2"/>
      <c r="B74" s="2"/>
      <c r="C74" s="2"/>
      <c r="D74" s="2"/>
      <c r="E74" s="33"/>
      <c r="F74" s="2"/>
      <c r="G74" s="2"/>
      <c r="H74" s="2"/>
      <c r="I74" s="2"/>
      <c r="J74" s="2"/>
      <c r="K74" s="16"/>
      <c r="L74" s="16"/>
      <c r="M74" s="2"/>
      <c r="N74" s="2"/>
      <c r="O74" s="2"/>
      <c r="P74" s="2"/>
      <c r="Q74" s="2"/>
    </row>
    <row r="75" spans="1:17" ht="15.75" customHeight="1" x14ac:dyDescent="0.25">
      <c r="A75" s="2"/>
      <c r="B75" s="2"/>
      <c r="C75" s="2"/>
      <c r="D75" s="2"/>
      <c r="E75" s="2"/>
      <c r="F75" s="2"/>
      <c r="G75" s="2"/>
      <c r="H75" s="2"/>
      <c r="I75" s="2"/>
      <c r="J75" s="2"/>
      <c r="K75" s="16"/>
      <c r="L75" s="16"/>
      <c r="M75" s="2"/>
      <c r="N75" s="2"/>
      <c r="O75" s="2"/>
      <c r="P75" s="2"/>
      <c r="Q75" s="2"/>
    </row>
    <row r="76" spans="1:17" ht="15.75" customHeight="1" x14ac:dyDescent="0.25">
      <c r="A76" s="2"/>
      <c r="B76" s="2"/>
      <c r="C76" s="2"/>
      <c r="D76" s="2"/>
      <c r="E76" s="2"/>
      <c r="F76" s="2"/>
      <c r="G76" s="2"/>
      <c r="H76" s="2"/>
      <c r="I76" s="2"/>
      <c r="J76" s="2"/>
      <c r="K76" s="16"/>
      <c r="L76" s="16"/>
      <c r="M76" s="2"/>
      <c r="N76" s="2"/>
      <c r="O76" s="2"/>
      <c r="P76" s="2"/>
      <c r="Q76" s="2"/>
    </row>
    <row r="77" spans="1:17" ht="15.75" customHeight="1" x14ac:dyDescent="0.25">
      <c r="A77" s="2"/>
      <c r="B77" s="2"/>
      <c r="C77" s="2"/>
      <c r="D77" s="2"/>
      <c r="E77" s="2"/>
      <c r="F77" s="2"/>
      <c r="G77" s="2"/>
      <c r="H77" s="2"/>
      <c r="I77" s="2"/>
      <c r="J77" s="2"/>
      <c r="K77" s="2"/>
      <c r="L77" s="2"/>
      <c r="M77" s="2"/>
      <c r="N77" s="2"/>
      <c r="O77" s="2"/>
      <c r="P77" s="2"/>
      <c r="Q77" s="2"/>
    </row>
    <row r="78" spans="1:17" ht="15.75" customHeight="1" x14ac:dyDescent="0.25">
      <c r="A78" s="2"/>
      <c r="B78" s="2"/>
      <c r="C78" s="2"/>
      <c r="D78" s="2"/>
      <c r="E78" s="2"/>
      <c r="F78" s="2"/>
      <c r="G78" s="2"/>
      <c r="H78" s="2"/>
      <c r="I78" s="2"/>
      <c r="J78" s="2"/>
      <c r="K78" s="2"/>
      <c r="L78" s="2"/>
      <c r="M78" s="2"/>
      <c r="N78" s="2"/>
      <c r="O78" s="2"/>
      <c r="P78" s="2"/>
      <c r="Q78" s="2"/>
    </row>
    <row r="79" spans="1:17" ht="15.75" customHeight="1" x14ac:dyDescent="0.25">
      <c r="A79" s="2"/>
      <c r="B79" s="2"/>
      <c r="C79" s="2"/>
      <c r="D79" s="2"/>
      <c r="E79" s="2"/>
      <c r="F79" s="2"/>
      <c r="G79" s="2"/>
      <c r="H79" s="2"/>
      <c r="I79" s="2"/>
      <c r="J79" s="2"/>
      <c r="K79" s="2"/>
      <c r="L79" s="2"/>
      <c r="M79" s="2"/>
      <c r="N79" s="2"/>
      <c r="O79" s="2"/>
      <c r="P79" s="2"/>
      <c r="Q79" s="2"/>
    </row>
    <row r="80" spans="1:17" ht="15.75" customHeight="1" x14ac:dyDescent="0.25">
      <c r="A80" s="2"/>
      <c r="B80" s="2"/>
      <c r="C80" s="2"/>
      <c r="D80" s="2"/>
      <c r="E80" s="2"/>
      <c r="F80" s="2"/>
      <c r="G80" s="2"/>
      <c r="H80" s="2"/>
      <c r="I80" s="2"/>
      <c r="J80" s="2"/>
      <c r="K80" s="23" t="s">
        <v>126</v>
      </c>
      <c r="L80" s="23" t="s">
        <v>127</v>
      </c>
      <c r="M80" s="23" t="s">
        <v>128</v>
      </c>
      <c r="N80" s="23" t="s">
        <v>129</v>
      </c>
      <c r="O80" s="2"/>
      <c r="P80" s="2"/>
      <c r="Q80" s="2"/>
    </row>
    <row r="81" spans="1:17" ht="15.75" customHeight="1" x14ac:dyDescent="0.25">
      <c r="A81" s="2"/>
      <c r="B81" s="2"/>
      <c r="C81" s="2"/>
      <c r="D81" s="2"/>
      <c r="E81" s="2"/>
      <c r="F81" s="2"/>
      <c r="G81" s="2"/>
      <c r="H81" s="2"/>
      <c r="I81" s="2"/>
      <c r="J81" s="2"/>
      <c r="K81" s="29">
        <v>0</v>
      </c>
      <c r="L81" s="29">
        <v>0</v>
      </c>
      <c r="M81" s="32">
        <f>K81+L81</f>
        <v>0</v>
      </c>
      <c r="N81" s="32">
        <f>M81-M63</f>
        <v>0</v>
      </c>
      <c r="O81" s="2"/>
      <c r="P81" s="2"/>
      <c r="Q81" s="2"/>
    </row>
    <row r="82" spans="1:17" ht="15.75" customHeight="1" x14ac:dyDescent="0.25">
      <c r="A82" s="2"/>
      <c r="B82" s="2"/>
      <c r="C82" s="2"/>
      <c r="D82" s="2"/>
      <c r="E82" s="2"/>
      <c r="F82" s="2"/>
      <c r="G82" s="2"/>
      <c r="H82" s="2"/>
      <c r="I82" s="2"/>
      <c r="J82" s="2"/>
      <c r="K82" s="35">
        <v>0</v>
      </c>
      <c r="L82" s="35">
        <f>L81-N81</f>
        <v>0</v>
      </c>
      <c r="M82" s="32">
        <f>K82+L82</f>
        <v>0</v>
      </c>
      <c r="N82" s="32">
        <f>N81/2</f>
        <v>0</v>
      </c>
      <c r="O82" s="2"/>
      <c r="P82" s="2"/>
      <c r="Q82" s="2"/>
    </row>
    <row r="83" spans="1:17" ht="15.75" customHeight="1" x14ac:dyDescent="0.25">
      <c r="A83" s="2"/>
      <c r="B83" s="2"/>
      <c r="C83" s="2"/>
      <c r="D83" s="2"/>
      <c r="E83" s="2"/>
      <c r="F83" s="2"/>
      <c r="G83" s="2"/>
      <c r="H83" s="2"/>
      <c r="I83" s="2"/>
      <c r="J83" s="2"/>
      <c r="K83" s="2"/>
      <c r="L83" s="2"/>
      <c r="M83" s="2"/>
      <c r="N83" s="2"/>
      <c r="O83" s="2"/>
      <c r="P83" s="2"/>
      <c r="Q83" s="2"/>
    </row>
    <row r="84" spans="1:17" ht="15.75" customHeight="1" x14ac:dyDescent="0.25">
      <c r="A84" s="2"/>
      <c r="B84" s="2"/>
      <c r="C84" s="2"/>
      <c r="D84" s="2"/>
      <c r="E84" s="2"/>
      <c r="F84" s="2"/>
      <c r="G84" s="2"/>
      <c r="H84" s="2"/>
      <c r="I84" s="2"/>
      <c r="J84" s="2"/>
      <c r="K84" s="2"/>
      <c r="L84" s="2"/>
      <c r="M84" s="2"/>
      <c r="N84" s="2"/>
      <c r="O84" s="2"/>
      <c r="P84" s="2"/>
      <c r="Q84" s="2"/>
    </row>
    <row r="85" spans="1:17" ht="15.75" customHeight="1" x14ac:dyDescent="0.25">
      <c r="A85" s="2"/>
      <c r="B85" s="2"/>
      <c r="C85" s="2"/>
      <c r="D85" s="2"/>
      <c r="E85" s="2"/>
      <c r="F85" s="2"/>
      <c r="G85" s="2"/>
      <c r="H85" s="2"/>
      <c r="I85" s="2"/>
      <c r="J85" s="2"/>
      <c r="K85" s="2"/>
      <c r="L85" s="2"/>
      <c r="M85" s="2"/>
      <c r="N85" s="2"/>
      <c r="O85" s="2"/>
      <c r="P85" s="2"/>
      <c r="Q85" s="2"/>
    </row>
    <row r="86" spans="1:17" ht="15.75" customHeight="1" x14ac:dyDescent="0.25">
      <c r="A86" s="2"/>
      <c r="B86" s="2"/>
      <c r="C86" s="2"/>
      <c r="D86" s="2"/>
      <c r="E86" s="2"/>
      <c r="F86" s="2"/>
      <c r="G86" s="2"/>
      <c r="H86" s="2"/>
      <c r="I86" s="2"/>
      <c r="J86" s="2"/>
      <c r="K86" s="2"/>
      <c r="L86" s="2"/>
      <c r="M86" s="2"/>
      <c r="N86" s="2"/>
      <c r="O86" s="2"/>
      <c r="P86" s="2"/>
      <c r="Q86" s="2"/>
    </row>
    <row r="87" spans="1:17" ht="15.75" customHeight="1" x14ac:dyDescent="0.25">
      <c r="A87" s="2"/>
      <c r="B87" s="2"/>
      <c r="C87" s="2"/>
      <c r="D87" s="2"/>
      <c r="E87" s="2"/>
      <c r="F87" s="2"/>
      <c r="G87" s="2"/>
      <c r="H87" s="2"/>
      <c r="I87" s="2"/>
      <c r="J87" s="2"/>
      <c r="K87" s="2"/>
      <c r="L87" s="2"/>
      <c r="M87" s="2"/>
      <c r="N87" s="2"/>
      <c r="O87" s="2"/>
      <c r="P87" s="2"/>
      <c r="Q87" s="2"/>
    </row>
    <row r="88" spans="1:17" ht="15.75" customHeight="1" x14ac:dyDescent="0.25">
      <c r="A88" s="2"/>
      <c r="B88" s="2"/>
      <c r="C88" s="2"/>
      <c r="D88" s="2"/>
      <c r="E88" s="2"/>
      <c r="F88" s="2"/>
      <c r="G88" s="2"/>
      <c r="H88" s="2"/>
      <c r="I88" s="2"/>
      <c r="J88" s="2"/>
      <c r="K88" s="2"/>
      <c r="L88" s="2"/>
      <c r="M88" s="2"/>
      <c r="N88" s="2"/>
      <c r="O88" s="2"/>
      <c r="P88" s="2"/>
      <c r="Q88" s="2"/>
    </row>
    <row r="89" spans="1:17" ht="15.75" customHeight="1" x14ac:dyDescent="0.25">
      <c r="A89" s="2"/>
      <c r="B89" s="2"/>
      <c r="C89" s="2"/>
      <c r="D89" s="2"/>
      <c r="E89" s="2"/>
      <c r="F89" s="2"/>
      <c r="G89" s="2"/>
      <c r="H89" s="2"/>
      <c r="I89" s="2"/>
      <c r="J89" s="2"/>
      <c r="K89" s="2"/>
      <c r="L89" s="2"/>
      <c r="M89" s="2"/>
      <c r="N89" s="2"/>
      <c r="O89" s="2"/>
      <c r="P89" s="2"/>
      <c r="Q89" s="2"/>
    </row>
    <row r="90" spans="1:17" ht="15.75" customHeight="1" x14ac:dyDescent="0.25">
      <c r="A90" s="2"/>
      <c r="B90" s="2"/>
      <c r="C90" s="2"/>
      <c r="D90" s="2"/>
      <c r="E90" s="2"/>
      <c r="F90" s="2"/>
      <c r="G90" s="2"/>
      <c r="H90" s="2"/>
      <c r="I90" s="2"/>
      <c r="J90" s="2"/>
      <c r="K90" s="2"/>
      <c r="L90" s="2"/>
      <c r="M90" s="2"/>
      <c r="N90" s="2"/>
      <c r="O90" s="2"/>
      <c r="P90" s="2"/>
      <c r="Q90" s="2"/>
    </row>
    <row r="91" spans="1:17" ht="15.75" customHeight="1" x14ac:dyDescent="0.25">
      <c r="A91" s="2"/>
      <c r="B91" s="2"/>
      <c r="C91" s="2"/>
      <c r="D91" s="2"/>
      <c r="E91" s="2"/>
      <c r="F91" s="2"/>
      <c r="G91" s="2"/>
      <c r="H91" s="2"/>
      <c r="I91" s="2"/>
      <c r="J91" s="2"/>
      <c r="K91" s="2"/>
      <c r="L91" s="2"/>
      <c r="M91" s="2"/>
      <c r="N91" s="2"/>
      <c r="O91" s="2"/>
      <c r="P91" s="2"/>
      <c r="Q91" s="2"/>
    </row>
    <row r="92" spans="1:17" ht="15.75" customHeight="1" x14ac:dyDescent="0.25">
      <c r="A92" s="2"/>
      <c r="B92" s="2"/>
      <c r="C92" s="2"/>
      <c r="D92" s="2"/>
      <c r="E92" s="2"/>
      <c r="F92" s="2"/>
      <c r="G92" s="2"/>
      <c r="H92" s="2"/>
      <c r="I92" s="2"/>
      <c r="J92" s="2"/>
      <c r="K92" s="2"/>
      <c r="L92" s="2"/>
      <c r="M92" s="2"/>
      <c r="N92" s="2"/>
      <c r="O92" s="2"/>
      <c r="P92" s="2"/>
      <c r="Q92" s="2"/>
    </row>
    <row r="93" spans="1:17" ht="15.75" customHeight="1" x14ac:dyDescent="0.25">
      <c r="A93" s="2"/>
      <c r="B93" s="2"/>
      <c r="C93" s="2"/>
      <c r="D93" s="2"/>
      <c r="E93" s="2"/>
      <c r="F93" s="2"/>
      <c r="G93" s="2"/>
      <c r="H93" s="2"/>
      <c r="I93" s="2"/>
      <c r="J93" s="2"/>
      <c r="K93" s="2"/>
      <c r="L93" s="2"/>
      <c r="M93" s="2"/>
      <c r="N93" s="2"/>
      <c r="O93" s="2"/>
      <c r="P93" s="2"/>
      <c r="Q93" s="2"/>
    </row>
    <row r="94" spans="1:17" ht="15.75" customHeight="1" x14ac:dyDescent="0.25">
      <c r="A94" s="2"/>
      <c r="B94" s="2"/>
      <c r="C94" s="2"/>
      <c r="D94" s="2"/>
      <c r="E94" s="2"/>
      <c r="F94" s="2"/>
      <c r="G94" s="2"/>
      <c r="H94" s="2"/>
      <c r="I94" s="2"/>
      <c r="J94" s="2"/>
      <c r="K94" s="2"/>
      <c r="L94" s="2"/>
      <c r="M94" s="2"/>
      <c r="N94" s="2"/>
      <c r="O94" s="2"/>
      <c r="P94" s="2"/>
      <c r="Q94" s="2"/>
    </row>
    <row r="95" spans="1:17" ht="15.75" customHeight="1" x14ac:dyDescent="0.25">
      <c r="A95" s="2"/>
      <c r="B95" s="2"/>
      <c r="C95" s="2"/>
      <c r="D95" s="2"/>
      <c r="E95" s="2"/>
      <c r="F95" s="2"/>
      <c r="G95" s="2"/>
      <c r="H95" s="2"/>
      <c r="I95" s="2"/>
      <c r="J95" s="2"/>
      <c r="K95" s="2"/>
      <c r="L95" s="2"/>
      <c r="M95" s="2"/>
      <c r="N95" s="2"/>
      <c r="O95" s="2"/>
      <c r="P95" s="2"/>
      <c r="Q95" s="2"/>
    </row>
    <row r="96" spans="1:17" ht="15.75" customHeight="1" x14ac:dyDescent="0.25">
      <c r="A96" s="2"/>
      <c r="B96" s="2"/>
      <c r="C96" s="2"/>
      <c r="D96" s="2"/>
      <c r="E96" s="2"/>
      <c r="F96" s="2"/>
      <c r="G96" s="2"/>
      <c r="H96" s="2"/>
      <c r="I96" s="2"/>
      <c r="J96" s="2"/>
      <c r="K96" s="2"/>
      <c r="L96" s="2"/>
      <c r="M96" s="2"/>
      <c r="N96" s="2"/>
      <c r="O96" s="2"/>
      <c r="P96" s="2"/>
      <c r="Q96" s="2"/>
    </row>
    <row r="97" spans="1:17" ht="15.75" customHeight="1" x14ac:dyDescent="0.25">
      <c r="A97" s="2"/>
      <c r="B97" s="2"/>
      <c r="C97" s="2"/>
      <c r="D97" s="2"/>
      <c r="E97" s="2"/>
      <c r="F97" s="2"/>
      <c r="G97" s="2"/>
      <c r="H97" s="2"/>
      <c r="I97" s="2"/>
      <c r="J97" s="2"/>
      <c r="K97" s="2"/>
      <c r="L97" s="2"/>
      <c r="M97" s="2"/>
      <c r="N97" s="2"/>
      <c r="O97" s="2"/>
      <c r="P97" s="2"/>
      <c r="Q97" s="2"/>
    </row>
    <row r="98" spans="1:17" ht="15.75" customHeight="1" x14ac:dyDescent="0.25">
      <c r="A98" s="2"/>
      <c r="B98" s="2"/>
      <c r="C98" s="2"/>
      <c r="D98" s="2"/>
      <c r="E98" s="2"/>
      <c r="F98" s="2"/>
      <c r="G98" s="2"/>
      <c r="H98" s="2"/>
      <c r="I98" s="2"/>
      <c r="J98" s="2"/>
      <c r="K98" s="2"/>
      <c r="L98" s="2"/>
      <c r="M98" s="2"/>
      <c r="N98" s="2"/>
      <c r="O98" s="2"/>
      <c r="P98" s="2"/>
      <c r="Q98" s="2"/>
    </row>
    <row r="99" spans="1:17" ht="15.75" customHeight="1" x14ac:dyDescent="0.25">
      <c r="A99" s="2"/>
      <c r="B99" s="2"/>
      <c r="C99" s="2"/>
      <c r="D99" s="2"/>
      <c r="E99" s="2"/>
      <c r="F99" s="2"/>
      <c r="G99" s="2"/>
      <c r="H99" s="2"/>
      <c r="I99" s="2"/>
      <c r="J99" s="2"/>
      <c r="K99" s="2"/>
      <c r="L99" s="2"/>
      <c r="M99" s="2"/>
      <c r="N99" s="2"/>
      <c r="O99" s="2"/>
      <c r="P99" s="2"/>
      <c r="Q99" s="2"/>
    </row>
    <row r="100" spans="1:17" ht="15.75" customHeight="1" x14ac:dyDescent="0.25">
      <c r="A100" s="2"/>
      <c r="B100" s="2"/>
      <c r="C100" s="2"/>
      <c r="D100" s="2"/>
      <c r="E100" s="2"/>
      <c r="F100" s="2"/>
      <c r="G100" s="2"/>
      <c r="H100" s="2"/>
      <c r="I100" s="2"/>
      <c r="J100" s="2"/>
      <c r="K100" s="2"/>
      <c r="L100" s="2"/>
      <c r="M100" s="2"/>
      <c r="N100" s="2"/>
      <c r="O100" s="2"/>
      <c r="P100" s="2"/>
      <c r="Q100" s="2"/>
    </row>
    <row r="101" spans="1:17" ht="15.75" customHeight="1" x14ac:dyDescent="0.25">
      <c r="A101" s="2"/>
      <c r="B101" s="2"/>
      <c r="C101" s="2"/>
      <c r="D101" s="2"/>
      <c r="E101" s="2"/>
      <c r="F101" s="2"/>
      <c r="G101" s="2"/>
      <c r="H101" s="2"/>
      <c r="I101" s="2"/>
      <c r="J101" s="2"/>
      <c r="K101" s="2"/>
      <c r="L101" s="2"/>
      <c r="M101" s="2"/>
      <c r="N101" s="2"/>
      <c r="O101" s="2"/>
      <c r="P101" s="2"/>
      <c r="Q101" s="2"/>
    </row>
  </sheetData>
  <mergeCells count="37">
    <mergeCell ref="L11:L12"/>
    <mergeCell ref="M11:N11"/>
    <mergeCell ref="A1:J1"/>
    <mergeCell ref="A2:J2"/>
    <mergeCell ref="A3:J3"/>
    <mergeCell ref="A4:J4"/>
    <mergeCell ref="A5:B5"/>
    <mergeCell ref="C5:J5"/>
    <mergeCell ref="A6:B6"/>
    <mergeCell ref="C6:J6"/>
    <mergeCell ref="A7:B7"/>
    <mergeCell ref="C7:J7"/>
    <mergeCell ref="A8:B8"/>
    <mergeCell ref="C8:J8"/>
    <mergeCell ref="A9:B9"/>
    <mergeCell ref="C9:J9"/>
    <mergeCell ref="A10:B10"/>
    <mergeCell ref="C10:J10"/>
    <mergeCell ref="A11:A12"/>
    <mergeCell ref="B11:B12"/>
    <mergeCell ref="C11:C12"/>
    <mergeCell ref="D11:D12"/>
    <mergeCell ref="E11:E12"/>
    <mergeCell ref="F11:F12"/>
    <mergeCell ref="G11:G12"/>
    <mergeCell ref="H11:H12"/>
    <mergeCell ref="I11:I12"/>
    <mergeCell ref="J11:J12"/>
    <mergeCell ref="A61:D61"/>
    <mergeCell ref="E61:J61"/>
    <mergeCell ref="A72:D72"/>
    <mergeCell ref="A62:G62"/>
    <mergeCell ref="A63:D64"/>
    <mergeCell ref="E63:G63"/>
    <mergeCell ref="E64:G64"/>
    <mergeCell ref="A66:J66"/>
    <mergeCell ref="H67:J67"/>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1"/>
  <sheetViews>
    <sheetView topLeftCell="B55" workbookViewId="0">
      <selection activeCell="M16" sqref="M16"/>
    </sheetView>
  </sheetViews>
  <sheetFormatPr defaultColWidth="14.42578125" defaultRowHeight="15" x14ac:dyDescent="0.25"/>
  <cols>
    <col min="1" max="1" width="10.5703125" style="91" customWidth="1"/>
    <col min="2" max="2" width="18.5703125" style="91" customWidth="1"/>
    <col min="3" max="4" width="12.7109375" style="91" customWidth="1"/>
    <col min="5" max="5" width="14.7109375" style="91" customWidth="1"/>
    <col min="6" max="6" width="12.42578125" style="91" customWidth="1"/>
    <col min="7" max="7" width="15.140625" style="91" customWidth="1"/>
    <col min="8" max="9" width="12.7109375" style="91" customWidth="1"/>
    <col min="10" max="10" width="15" style="91" customWidth="1"/>
    <col min="11" max="11" width="9.140625" style="91" customWidth="1"/>
    <col min="12" max="12" width="13" style="91" customWidth="1"/>
    <col min="13" max="13" width="12.7109375" style="91" customWidth="1"/>
    <col min="14" max="14" width="14.28515625" style="91" customWidth="1"/>
    <col min="15" max="15" width="7.85546875" style="91" customWidth="1"/>
    <col min="16" max="17" width="9.140625" style="91" customWidth="1"/>
    <col min="18" max="16384" width="14.42578125" style="91"/>
  </cols>
  <sheetData>
    <row r="1" spans="1:17" ht="24" x14ac:dyDescent="0.4">
      <c r="A1" s="108" t="s">
        <v>0</v>
      </c>
      <c r="B1" s="109"/>
      <c r="C1" s="109"/>
      <c r="D1" s="109"/>
      <c r="E1" s="109"/>
      <c r="F1" s="109"/>
      <c r="G1" s="109"/>
      <c r="H1" s="109"/>
      <c r="I1" s="109"/>
      <c r="J1" s="110"/>
      <c r="K1" s="1"/>
      <c r="L1" s="2"/>
      <c r="M1" s="2"/>
      <c r="N1" s="2"/>
      <c r="O1" s="3"/>
      <c r="P1" s="4" t="s">
        <v>1</v>
      </c>
      <c r="Q1" s="2"/>
    </row>
    <row r="2" spans="1:17" ht="18.75" x14ac:dyDescent="0.3">
      <c r="A2" s="111" t="s">
        <v>2</v>
      </c>
      <c r="B2" s="109"/>
      <c r="C2" s="109"/>
      <c r="D2" s="109"/>
      <c r="E2" s="109"/>
      <c r="F2" s="109"/>
      <c r="G2" s="109"/>
      <c r="H2" s="109"/>
      <c r="I2" s="109"/>
      <c r="J2" s="110"/>
      <c r="K2" s="2"/>
      <c r="L2" s="2"/>
      <c r="M2" s="2"/>
      <c r="N2" s="2"/>
      <c r="O2" s="5"/>
      <c r="P2" s="4" t="s">
        <v>3</v>
      </c>
      <c r="Q2" s="2"/>
    </row>
    <row r="3" spans="1:17" ht="18.75" customHeight="1" x14ac:dyDescent="0.25">
      <c r="A3" s="112" t="s">
        <v>250</v>
      </c>
      <c r="B3" s="113"/>
      <c r="C3" s="113"/>
      <c r="D3" s="113"/>
      <c r="E3" s="113"/>
      <c r="F3" s="113"/>
      <c r="G3" s="113"/>
      <c r="H3" s="113"/>
      <c r="I3" s="113"/>
      <c r="J3" s="114"/>
      <c r="K3" s="6"/>
      <c r="L3" s="6"/>
      <c r="N3" s="6"/>
      <c r="O3" s="6"/>
      <c r="P3" s="6"/>
      <c r="Q3" s="6"/>
    </row>
    <row r="4" spans="1:17" ht="24" x14ac:dyDescent="0.4">
      <c r="A4" s="108" t="s">
        <v>4</v>
      </c>
      <c r="B4" s="109"/>
      <c r="C4" s="109"/>
      <c r="D4" s="109"/>
      <c r="E4" s="109"/>
      <c r="F4" s="109"/>
      <c r="G4" s="109"/>
      <c r="H4" s="109"/>
      <c r="I4" s="109"/>
      <c r="J4" s="110"/>
      <c r="K4" s="2"/>
      <c r="L4" s="2"/>
      <c r="M4" s="6"/>
      <c r="N4" s="2"/>
      <c r="O4" s="2"/>
      <c r="P4" s="2"/>
      <c r="Q4" s="2"/>
    </row>
    <row r="5" spans="1:17" x14ac:dyDescent="0.25">
      <c r="A5" s="115" t="s">
        <v>5</v>
      </c>
      <c r="B5" s="110"/>
      <c r="C5" s="116" t="s">
        <v>6</v>
      </c>
      <c r="D5" s="109"/>
      <c r="E5" s="109"/>
      <c r="F5" s="109"/>
      <c r="G5" s="109"/>
      <c r="H5" s="109"/>
      <c r="I5" s="109"/>
      <c r="J5" s="110"/>
      <c r="K5" s="2"/>
      <c r="L5" s="2"/>
      <c r="M5" s="2"/>
      <c r="N5" s="2"/>
      <c r="O5" s="2"/>
      <c r="P5" s="2"/>
      <c r="Q5" s="2"/>
    </row>
    <row r="6" spans="1:17" ht="45" customHeight="1" x14ac:dyDescent="0.25">
      <c r="A6" s="117" t="s">
        <v>7</v>
      </c>
      <c r="B6" s="110"/>
      <c r="C6" s="118" t="s">
        <v>8</v>
      </c>
      <c r="D6" s="109"/>
      <c r="E6" s="109"/>
      <c r="F6" s="109"/>
      <c r="G6" s="109"/>
      <c r="H6" s="109"/>
      <c r="I6" s="109"/>
      <c r="J6" s="110"/>
      <c r="K6" s="2"/>
      <c r="L6" s="2"/>
      <c r="M6" s="2"/>
      <c r="N6" s="2"/>
      <c r="O6" s="2"/>
      <c r="P6" s="2"/>
      <c r="Q6" s="2"/>
    </row>
    <row r="7" spans="1:17" x14ac:dyDescent="0.25">
      <c r="A7" s="117" t="s">
        <v>9</v>
      </c>
      <c r="B7" s="110"/>
      <c r="C7" s="119" t="s">
        <v>10</v>
      </c>
      <c r="D7" s="109"/>
      <c r="E7" s="109"/>
      <c r="F7" s="109"/>
      <c r="G7" s="109"/>
      <c r="H7" s="109"/>
      <c r="I7" s="109"/>
      <c r="J7" s="110"/>
      <c r="K7" s="2"/>
      <c r="L7" s="2"/>
      <c r="M7" s="2"/>
      <c r="N7" s="2"/>
      <c r="O7" s="2"/>
      <c r="P7" s="2"/>
      <c r="Q7" s="2"/>
    </row>
    <row r="8" spans="1:17" x14ac:dyDescent="0.25">
      <c r="A8" s="117" t="s">
        <v>11</v>
      </c>
      <c r="B8" s="110"/>
      <c r="C8" s="119" t="s">
        <v>12</v>
      </c>
      <c r="D8" s="109"/>
      <c r="E8" s="109"/>
      <c r="F8" s="109"/>
      <c r="G8" s="109"/>
      <c r="H8" s="109"/>
      <c r="I8" s="109"/>
      <c r="J8" s="110"/>
      <c r="K8" s="2"/>
      <c r="L8" s="2"/>
      <c r="M8" s="2"/>
      <c r="N8" s="2"/>
      <c r="O8" s="2"/>
      <c r="P8" s="2"/>
      <c r="Q8" s="2"/>
    </row>
    <row r="9" spans="1:17" x14ac:dyDescent="0.25">
      <c r="A9" s="120" t="s">
        <v>13</v>
      </c>
      <c r="B9" s="110"/>
      <c r="C9" s="121" t="s">
        <v>251</v>
      </c>
      <c r="D9" s="122"/>
      <c r="E9" s="122"/>
      <c r="F9" s="122"/>
      <c r="G9" s="122"/>
      <c r="H9" s="122"/>
      <c r="I9" s="122"/>
      <c r="J9" s="123"/>
      <c r="K9" s="6"/>
      <c r="L9" s="6"/>
      <c r="M9" s="6"/>
      <c r="N9" s="6"/>
      <c r="O9" s="6"/>
      <c r="P9" s="6"/>
      <c r="Q9" s="6"/>
    </row>
    <row r="10" spans="1:17" x14ac:dyDescent="0.25">
      <c r="A10" s="117" t="s">
        <v>14</v>
      </c>
      <c r="B10" s="110"/>
      <c r="C10" s="121"/>
      <c r="D10" s="122"/>
      <c r="E10" s="122"/>
      <c r="F10" s="122"/>
      <c r="G10" s="122"/>
      <c r="H10" s="122"/>
      <c r="I10" s="122"/>
      <c r="J10" s="123"/>
      <c r="K10" s="2"/>
      <c r="L10" s="2"/>
      <c r="M10" s="2"/>
      <c r="N10" s="2"/>
      <c r="O10" s="2"/>
      <c r="P10" s="2"/>
      <c r="Q10" s="2"/>
    </row>
    <row r="11" spans="1:17" ht="33" customHeight="1" x14ac:dyDescent="0.25">
      <c r="A11" s="124" t="s">
        <v>15</v>
      </c>
      <c r="B11" s="124" t="s">
        <v>16</v>
      </c>
      <c r="C11" s="126" t="s">
        <v>17</v>
      </c>
      <c r="D11" s="126" t="s">
        <v>18</v>
      </c>
      <c r="E11" s="124" t="s">
        <v>19</v>
      </c>
      <c r="F11" s="124" t="s">
        <v>15</v>
      </c>
      <c r="G11" s="124" t="s">
        <v>16</v>
      </c>
      <c r="H11" s="126" t="s">
        <v>17</v>
      </c>
      <c r="I11" s="126" t="s">
        <v>18</v>
      </c>
      <c r="J11" s="124" t="s">
        <v>19</v>
      </c>
      <c r="K11" s="2"/>
      <c r="L11" s="175" t="s">
        <v>16</v>
      </c>
      <c r="M11" s="176" t="s">
        <v>293</v>
      </c>
      <c r="N11" s="176"/>
      <c r="O11" s="2"/>
      <c r="P11" s="2"/>
      <c r="Q11" s="2"/>
    </row>
    <row r="12" spans="1:17" ht="13.5" customHeight="1" x14ac:dyDescent="0.25">
      <c r="A12" s="125"/>
      <c r="B12" s="125"/>
      <c r="C12" s="125"/>
      <c r="D12" s="125"/>
      <c r="E12" s="125"/>
      <c r="F12" s="125"/>
      <c r="G12" s="125"/>
      <c r="H12" s="125"/>
      <c r="I12" s="125"/>
      <c r="J12" s="125"/>
      <c r="K12" s="2"/>
      <c r="L12" s="175"/>
      <c r="M12" s="7" t="s">
        <v>17</v>
      </c>
      <c r="N12" s="2" t="s">
        <v>18</v>
      </c>
      <c r="O12" s="2"/>
      <c r="P12" s="2"/>
      <c r="Q12" s="2"/>
    </row>
    <row r="13" spans="1:17" x14ac:dyDescent="0.25">
      <c r="A13" s="8">
        <v>1</v>
      </c>
      <c r="B13" s="9" t="s">
        <v>20</v>
      </c>
      <c r="C13" s="78">
        <v>225</v>
      </c>
      <c r="D13" s="81">
        <v>210</v>
      </c>
      <c r="E13" s="11">
        <f t="shared" ref="E13:E60" si="0">SUM(C13,D13)</f>
        <v>435</v>
      </c>
      <c r="F13" s="8">
        <v>49</v>
      </c>
      <c r="G13" s="12" t="s">
        <v>21</v>
      </c>
      <c r="H13" s="78">
        <v>225</v>
      </c>
      <c r="I13" s="81">
        <v>210</v>
      </c>
      <c r="J13" s="8">
        <f t="shared" ref="J13:J60" si="1">SUM(H13,I13)</f>
        <v>435</v>
      </c>
      <c r="K13" s="2"/>
      <c r="L13" s="2"/>
      <c r="M13" s="7"/>
      <c r="N13" s="7"/>
      <c r="O13" s="2"/>
      <c r="P13" s="2"/>
      <c r="Q13" s="2"/>
    </row>
    <row r="14" spans="1:17" x14ac:dyDescent="0.25">
      <c r="A14" s="8">
        <f t="shared" ref="A14:A36" si="2">A13+1</f>
        <v>2</v>
      </c>
      <c r="B14" s="9" t="s">
        <v>22</v>
      </c>
      <c r="C14" s="78">
        <v>225</v>
      </c>
      <c r="D14" s="81">
        <v>210</v>
      </c>
      <c r="E14" s="11">
        <f t="shared" si="0"/>
        <v>435</v>
      </c>
      <c r="F14" s="8">
        <f t="shared" ref="F14:F36" si="3">F13+1</f>
        <v>50</v>
      </c>
      <c r="G14" s="12" t="s">
        <v>23</v>
      </c>
      <c r="H14" s="78">
        <v>225</v>
      </c>
      <c r="I14" s="81">
        <v>210</v>
      </c>
      <c r="J14" s="8">
        <f t="shared" si="1"/>
        <v>435</v>
      </c>
      <c r="K14" s="2"/>
      <c r="L14" s="2" t="s">
        <v>20</v>
      </c>
      <c r="M14" s="7">
        <f>AVERAGE(C13:C16)</f>
        <v>225</v>
      </c>
      <c r="N14" s="7">
        <f>AVERAGE(D13:D16)</f>
        <v>210</v>
      </c>
      <c r="O14" s="2"/>
      <c r="P14" s="2"/>
      <c r="Q14" s="2"/>
    </row>
    <row r="15" spans="1:17" x14ac:dyDescent="0.25">
      <c r="A15" s="8">
        <f t="shared" si="2"/>
        <v>3</v>
      </c>
      <c r="B15" s="9" t="s">
        <v>24</v>
      </c>
      <c r="C15" s="78">
        <v>225</v>
      </c>
      <c r="D15" s="81">
        <v>210</v>
      </c>
      <c r="E15" s="11">
        <f t="shared" si="0"/>
        <v>435</v>
      </c>
      <c r="F15" s="8">
        <f t="shared" si="3"/>
        <v>51</v>
      </c>
      <c r="G15" s="12" t="s">
        <v>25</v>
      </c>
      <c r="H15" s="78">
        <v>225</v>
      </c>
      <c r="I15" s="81">
        <v>210</v>
      </c>
      <c r="J15" s="8">
        <f t="shared" si="1"/>
        <v>435</v>
      </c>
      <c r="K15" s="2"/>
      <c r="L15" s="2" t="s">
        <v>28</v>
      </c>
      <c r="M15" s="7">
        <f>AVERAGE(C17:C20)</f>
        <v>225</v>
      </c>
      <c r="N15" s="7">
        <f>AVERAGE(D17:D20)</f>
        <v>210</v>
      </c>
      <c r="O15" s="2"/>
      <c r="P15" s="2"/>
      <c r="Q15" s="2"/>
    </row>
    <row r="16" spans="1:17" x14ac:dyDescent="0.25">
      <c r="A16" s="8">
        <f t="shared" si="2"/>
        <v>4</v>
      </c>
      <c r="B16" s="9" t="s">
        <v>26</v>
      </c>
      <c r="C16" s="78">
        <v>225</v>
      </c>
      <c r="D16" s="81">
        <v>210</v>
      </c>
      <c r="E16" s="11">
        <f t="shared" si="0"/>
        <v>435</v>
      </c>
      <c r="F16" s="8">
        <f t="shared" si="3"/>
        <v>52</v>
      </c>
      <c r="G16" s="12" t="s">
        <v>27</v>
      </c>
      <c r="H16" s="78">
        <v>225</v>
      </c>
      <c r="I16" s="81">
        <v>210</v>
      </c>
      <c r="J16" s="8">
        <f t="shared" si="1"/>
        <v>435</v>
      </c>
      <c r="K16" s="2"/>
      <c r="L16" s="2" t="s">
        <v>36</v>
      </c>
      <c r="M16" s="7">
        <f>AVERAGE(C21:C24)</f>
        <v>225</v>
      </c>
      <c r="N16" s="7">
        <f>AVERAGE(D21:D24)</f>
        <v>210</v>
      </c>
      <c r="O16" s="2"/>
      <c r="P16" s="2"/>
      <c r="Q16" s="2"/>
    </row>
    <row r="17" spans="1:17" x14ac:dyDescent="0.25">
      <c r="A17" s="8">
        <f t="shared" si="2"/>
        <v>5</v>
      </c>
      <c r="B17" s="9" t="s">
        <v>28</v>
      </c>
      <c r="C17" s="78">
        <v>225</v>
      </c>
      <c r="D17" s="81">
        <v>210</v>
      </c>
      <c r="E17" s="11">
        <f t="shared" si="0"/>
        <v>435</v>
      </c>
      <c r="F17" s="8">
        <f t="shared" si="3"/>
        <v>53</v>
      </c>
      <c r="G17" s="12" t="s">
        <v>29</v>
      </c>
      <c r="H17" s="78">
        <v>225</v>
      </c>
      <c r="I17" s="81">
        <v>210</v>
      </c>
      <c r="J17" s="8">
        <f t="shared" si="1"/>
        <v>435</v>
      </c>
      <c r="K17" s="2"/>
      <c r="L17" s="2" t="s">
        <v>44</v>
      </c>
      <c r="M17" s="7">
        <f>AVERAGE(C25:C28)</f>
        <v>225</v>
      </c>
      <c r="N17" s="7">
        <f>AVERAGE(D25:D28)</f>
        <v>210</v>
      </c>
      <c r="O17" s="2"/>
      <c r="P17" s="2"/>
      <c r="Q17" s="2"/>
    </row>
    <row r="18" spans="1:17" x14ac:dyDescent="0.25">
      <c r="A18" s="8">
        <f t="shared" si="2"/>
        <v>6</v>
      </c>
      <c r="B18" s="9" t="s">
        <v>30</v>
      </c>
      <c r="C18" s="78">
        <v>225</v>
      </c>
      <c r="D18" s="81">
        <v>210</v>
      </c>
      <c r="E18" s="11">
        <f t="shared" si="0"/>
        <v>435</v>
      </c>
      <c r="F18" s="8">
        <f t="shared" si="3"/>
        <v>54</v>
      </c>
      <c r="G18" s="12" t="s">
        <v>31</v>
      </c>
      <c r="H18" s="78">
        <v>225</v>
      </c>
      <c r="I18" s="81">
        <v>210</v>
      </c>
      <c r="J18" s="8">
        <f t="shared" si="1"/>
        <v>435</v>
      </c>
      <c r="K18" s="2"/>
      <c r="L18" s="2" t="s">
        <v>52</v>
      </c>
      <c r="M18" s="7">
        <f>AVERAGE(C29:C32)</f>
        <v>225</v>
      </c>
      <c r="N18" s="7">
        <f>AVERAGE(D29:D32)</f>
        <v>210</v>
      </c>
      <c r="O18" s="2"/>
      <c r="P18" s="2"/>
      <c r="Q18" s="2"/>
    </row>
    <row r="19" spans="1:17" x14ac:dyDescent="0.25">
      <c r="A19" s="8">
        <f t="shared" si="2"/>
        <v>7</v>
      </c>
      <c r="B19" s="9" t="s">
        <v>32</v>
      </c>
      <c r="C19" s="78">
        <v>225</v>
      </c>
      <c r="D19" s="81">
        <v>210</v>
      </c>
      <c r="E19" s="11">
        <f t="shared" si="0"/>
        <v>435</v>
      </c>
      <c r="F19" s="8">
        <f t="shared" si="3"/>
        <v>55</v>
      </c>
      <c r="G19" s="12" t="s">
        <v>33</v>
      </c>
      <c r="H19" s="78">
        <v>225</v>
      </c>
      <c r="I19" s="81">
        <v>210</v>
      </c>
      <c r="J19" s="8">
        <f t="shared" si="1"/>
        <v>435</v>
      </c>
      <c r="K19" s="2"/>
      <c r="L19" s="2" t="s">
        <v>60</v>
      </c>
      <c r="M19" s="7">
        <f>AVERAGE(C33:C36)</f>
        <v>225</v>
      </c>
      <c r="N19" s="7">
        <f>AVERAGE(D33:D36)</f>
        <v>210</v>
      </c>
      <c r="O19" s="2"/>
      <c r="P19" s="2"/>
      <c r="Q19" s="2"/>
    </row>
    <row r="20" spans="1:17" x14ac:dyDescent="0.25">
      <c r="A20" s="8">
        <f t="shared" si="2"/>
        <v>8</v>
      </c>
      <c r="B20" s="9" t="s">
        <v>34</v>
      </c>
      <c r="C20" s="78">
        <v>225</v>
      </c>
      <c r="D20" s="81">
        <v>210</v>
      </c>
      <c r="E20" s="11">
        <f t="shared" si="0"/>
        <v>435</v>
      </c>
      <c r="F20" s="8">
        <f t="shared" si="3"/>
        <v>56</v>
      </c>
      <c r="G20" s="12" t="s">
        <v>35</v>
      </c>
      <c r="H20" s="78">
        <v>225</v>
      </c>
      <c r="I20" s="81">
        <v>210</v>
      </c>
      <c r="J20" s="8">
        <f t="shared" si="1"/>
        <v>435</v>
      </c>
      <c r="K20" s="2"/>
      <c r="L20" s="2" t="s">
        <v>68</v>
      </c>
      <c r="M20" s="7">
        <f>AVERAGE(C37:C40)</f>
        <v>225</v>
      </c>
      <c r="N20" s="7">
        <f>AVERAGE(D37:D40)</f>
        <v>210</v>
      </c>
      <c r="O20" s="2"/>
      <c r="P20" s="2"/>
      <c r="Q20" s="2"/>
    </row>
    <row r="21" spans="1:17" ht="15.75" customHeight="1" x14ac:dyDescent="0.25">
      <c r="A21" s="8">
        <f t="shared" si="2"/>
        <v>9</v>
      </c>
      <c r="B21" s="9" t="s">
        <v>36</v>
      </c>
      <c r="C21" s="78">
        <v>225</v>
      </c>
      <c r="D21" s="81">
        <v>210</v>
      </c>
      <c r="E21" s="11">
        <f t="shared" si="0"/>
        <v>435</v>
      </c>
      <c r="F21" s="8">
        <f t="shared" si="3"/>
        <v>57</v>
      </c>
      <c r="G21" s="12" t="s">
        <v>37</v>
      </c>
      <c r="H21" s="78">
        <v>225</v>
      </c>
      <c r="I21" s="81">
        <v>210</v>
      </c>
      <c r="J21" s="8">
        <f t="shared" si="1"/>
        <v>435</v>
      </c>
      <c r="K21" s="2"/>
      <c r="L21" s="2" t="s">
        <v>76</v>
      </c>
      <c r="M21" s="7">
        <f>AVERAGE(C41:C44)</f>
        <v>225</v>
      </c>
      <c r="N21" s="7">
        <f>AVERAGE(D41:D44)</f>
        <v>210</v>
      </c>
      <c r="O21" s="2"/>
      <c r="P21" s="2"/>
      <c r="Q21" s="2"/>
    </row>
    <row r="22" spans="1:17" ht="15.75" customHeight="1" x14ac:dyDescent="0.25">
      <c r="A22" s="8">
        <f t="shared" si="2"/>
        <v>10</v>
      </c>
      <c r="B22" s="9" t="s">
        <v>38</v>
      </c>
      <c r="C22" s="78">
        <v>225</v>
      </c>
      <c r="D22" s="81">
        <v>210</v>
      </c>
      <c r="E22" s="11">
        <f t="shared" si="0"/>
        <v>435</v>
      </c>
      <c r="F22" s="8">
        <f t="shared" si="3"/>
        <v>58</v>
      </c>
      <c r="G22" s="12" t="s">
        <v>39</v>
      </c>
      <c r="H22" s="78">
        <v>225</v>
      </c>
      <c r="I22" s="81">
        <v>210</v>
      </c>
      <c r="J22" s="8">
        <f t="shared" si="1"/>
        <v>435</v>
      </c>
      <c r="K22" s="2"/>
      <c r="L22" s="2" t="s">
        <v>84</v>
      </c>
      <c r="M22" s="7">
        <f>AVERAGE(C45:C48)</f>
        <v>225</v>
      </c>
      <c r="N22" s="7">
        <f>AVERAGE(D45:D48)</f>
        <v>210</v>
      </c>
      <c r="O22" s="2"/>
      <c r="P22" s="2"/>
      <c r="Q22" s="2"/>
    </row>
    <row r="23" spans="1:17" ht="15.75" customHeight="1" x14ac:dyDescent="0.25">
      <c r="A23" s="8">
        <f t="shared" si="2"/>
        <v>11</v>
      </c>
      <c r="B23" s="9" t="s">
        <v>40</v>
      </c>
      <c r="C23" s="78">
        <v>225</v>
      </c>
      <c r="D23" s="81">
        <v>210</v>
      </c>
      <c r="E23" s="11">
        <f t="shared" si="0"/>
        <v>435</v>
      </c>
      <c r="F23" s="8">
        <f t="shared" si="3"/>
        <v>59</v>
      </c>
      <c r="G23" s="12" t="s">
        <v>41</v>
      </c>
      <c r="H23" s="78">
        <v>225</v>
      </c>
      <c r="I23" s="81">
        <v>210</v>
      </c>
      <c r="J23" s="8">
        <f t="shared" si="1"/>
        <v>435</v>
      </c>
      <c r="K23" s="2"/>
      <c r="L23" s="2" t="s">
        <v>92</v>
      </c>
      <c r="M23" s="7">
        <f>AVERAGE(C49:C52)</f>
        <v>225</v>
      </c>
      <c r="N23" s="7">
        <f>AVERAGE(D49:D52)</f>
        <v>210</v>
      </c>
      <c r="O23" s="2"/>
      <c r="P23" s="2"/>
      <c r="Q23" s="2"/>
    </row>
    <row r="24" spans="1:17" ht="15.75" customHeight="1" x14ac:dyDescent="0.25">
      <c r="A24" s="8">
        <f t="shared" si="2"/>
        <v>12</v>
      </c>
      <c r="B24" s="9" t="s">
        <v>42</v>
      </c>
      <c r="C24" s="78">
        <v>225</v>
      </c>
      <c r="D24" s="81">
        <v>210</v>
      </c>
      <c r="E24" s="11">
        <f t="shared" si="0"/>
        <v>435</v>
      </c>
      <c r="F24" s="8">
        <f t="shared" si="3"/>
        <v>60</v>
      </c>
      <c r="G24" s="12" t="s">
        <v>43</v>
      </c>
      <c r="H24" s="78">
        <v>225</v>
      </c>
      <c r="I24" s="81">
        <v>210</v>
      </c>
      <c r="J24" s="8">
        <f t="shared" si="1"/>
        <v>435</v>
      </c>
      <c r="K24" s="2"/>
      <c r="L24" s="13" t="s">
        <v>100</v>
      </c>
      <c r="M24" s="7">
        <f>AVERAGE(C53:C56)</f>
        <v>225</v>
      </c>
      <c r="N24" s="7">
        <f>AVERAGE(D53:D56)</f>
        <v>210</v>
      </c>
      <c r="O24" s="2"/>
      <c r="P24" s="2"/>
      <c r="Q24" s="2"/>
    </row>
    <row r="25" spans="1:17" ht="15.75" customHeight="1" x14ac:dyDescent="0.25">
      <c r="A25" s="8">
        <f t="shared" si="2"/>
        <v>13</v>
      </c>
      <c r="B25" s="9" t="s">
        <v>44</v>
      </c>
      <c r="C25" s="78">
        <v>225</v>
      </c>
      <c r="D25" s="81">
        <v>210</v>
      </c>
      <c r="E25" s="11">
        <f t="shared" si="0"/>
        <v>435</v>
      </c>
      <c r="F25" s="8">
        <f t="shared" si="3"/>
        <v>61</v>
      </c>
      <c r="G25" s="12" t="s">
        <v>45</v>
      </c>
      <c r="H25" s="78">
        <v>225</v>
      </c>
      <c r="I25" s="81">
        <v>210</v>
      </c>
      <c r="J25" s="8">
        <f t="shared" si="1"/>
        <v>435</v>
      </c>
      <c r="K25" s="2"/>
      <c r="L25" s="16" t="s">
        <v>108</v>
      </c>
      <c r="M25" s="7">
        <f>AVERAGE(C57:C60)</f>
        <v>225</v>
      </c>
      <c r="N25" s="7">
        <f>AVERAGE(D57:D60)</f>
        <v>210</v>
      </c>
      <c r="O25" s="2"/>
      <c r="P25" s="2"/>
      <c r="Q25" s="2"/>
    </row>
    <row r="26" spans="1:17" ht="15.75" customHeight="1" x14ac:dyDescent="0.25">
      <c r="A26" s="8">
        <f t="shared" si="2"/>
        <v>14</v>
      </c>
      <c r="B26" s="9" t="s">
        <v>46</v>
      </c>
      <c r="C26" s="78">
        <v>225</v>
      </c>
      <c r="D26" s="81">
        <v>210</v>
      </c>
      <c r="E26" s="11">
        <f t="shared" si="0"/>
        <v>435</v>
      </c>
      <c r="F26" s="8">
        <f t="shared" si="3"/>
        <v>62</v>
      </c>
      <c r="G26" s="12" t="s">
        <v>47</v>
      </c>
      <c r="H26" s="78">
        <v>225</v>
      </c>
      <c r="I26" s="81">
        <v>210</v>
      </c>
      <c r="J26" s="8">
        <f t="shared" si="1"/>
        <v>435</v>
      </c>
      <c r="K26" s="2"/>
      <c r="L26" s="16" t="s">
        <v>21</v>
      </c>
      <c r="M26" s="7">
        <f>AVERAGE(H13:H16)</f>
        <v>225</v>
      </c>
      <c r="N26" s="7">
        <f>AVERAGE(I13:I16)</f>
        <v>210</v>
      </c>
      <c r="O26" s="2"/>
      <c r="P26" s="2"/>
      <c r="Q26" s="2"/>
    </row>
    <row r="27" spans="1:17" ht="15.75" customHeight="1" x14ac:dyDescent="0.25">
      <c r="A27" s="8">
        <f t="shared" si="2"/>
        <v>15</v>
      </c>
      <c r="B27" s="9" t="s">
        <v>48</v>
      </c>
      <c r="C27" s="78">
        <v>225</v>
      </c>
      <c r="D27" s="81">
        <v>210</v>
      </c>
      <c r="E27" s="11">
        <f t="shared" si="0"/>
        <v>435</v>
      </c>
      <c r="F27" s="8">
        <f t="shared" si="3"/>
        <v>63</v>
      </c>
      <c r="G27" s="12" t="s">
        <v>49</v>
      </c>
      <c r="H27" s="78">
        <v>225</v>
      </c>
      <c r="I27" s="81">
        <v>210</v>
      </c>
      <c r="J27" s="8">
        <f t="shared" si="1"/>
        <v>435</v>
      </c>
      <c r="K27" s="2"/>
      <c r="L27" s="24" t="s">
        <v>29</v>
      </c>
      <c r="M27" s="7">
        <f>AVERAGE(H17:H20)</f>
        <v>225</v>
      </c>
      <c r="N27" s="7">
        <f>AVERAGE(I17:I20)</f>
        <v>210</v>
      </c>
      <c r="O27" s="2"/>
      <c r="P27" s="2"/>
      <c r="Q27" s="2"/>
    </row>
    <row r="28" spans="1:17" ht="15.75" customHeight="1" x14ac:dyDescent="0.25">
      <c r="A28" s="8">
        <f t="shared" si="2"/>
        <v>16</v>
      </c>
      <c r="B28" s="9" t="s">
        <v>50</v>
      </c>
      <c r="C28" s="78">
        <v>225</v>
      </c>
      <c r="D28" s="81">
        <v>210</v>
      </c>
      <c r="E28" s="11">
        <f t="shared" si="0"/>
        <v>435</v>
      </c>
      <c r="F28" s="8">
        <f t="shared" si="3"/>
        <v>64</v>
      </c>
      <c r="G28" s="12" t="s">
        <v>51</v>
      </c>
      <c r="H28" s="78">
        <v>225</v>
      </c>
      <c r="I28" s="81">
        <v>210</v>
      </c>
      <c r="J28" s="8">
        <f t="shared" si="1"/>
        <v>435</v>
      </c>
      <c r="K28" s="2"/>
      <c r="L28" s="2" t="s">
        <v>37</v>
      </c>
      <c r="M28" s="7">
        <f>AVERAGE(H21:H24)</f>
        <v>225</v>
      </c>
      <c r="N28" s="7">
        <f>AVERAGE(I21:I24)</f>
        <v>210</v>
      </c>
      <c r="O28" s="2"/>
      <c r="P28" s="2"/>
      <c r="Q28" s="2"/>
    </row>
    <row r="29" spans="1:17" ht="15.75" customHeight="1" x14ac:dyDescent="0.25">
      <c r="A29" s="8">
        <f t="shared" si="2"/>
        <v>17</v>
      </c>
      <c r="B29" s="9" t="s">
        <v>52</v>
      </c>
      <c r="C29" s="78">
        <v>225</v>
      </c>
      <c r="D29" s="81">
        <v>210</v>
      </c>
      <c r="E29" s="11">
        <f t="shared" si="0"/>
        <v>435</v>
      </c>
      <c r="F29" s="8">
        <f t="shared" si="3"/>
        <v>65</v>
      </c>
      <c r="G29" s="12" t="s">
        <v>53</v>
      </c>
      <c r="H29" s="78">
        <v>225</v>
      </c>
      <c r="I29" s="81">
        <v>210</v>
      </c>
      <c r="J29" s="8">
        <f t="shared" si="1"/>
        <v>435</v>
      </c>
      <c r="K29" s="2"/>
      <c r="L29" s="2" t="s">
        <v>45</v>
      </c>
      <c r="M29" s="7">
        <f>AVERAGE(H25:H28)</f>
        <v>225</v>
      </c>
      <c r="N29" s="7">
        <f>AVERAGE(I25:I28)</f>
        <v>210</v>
      </c>
      <c r="O29" s="2"/>
      <c r="P29" s="2"/>
      <c r="Q29" s="2"/>
    </row>
    <row r="30" spans="1:17" ht="15.75" customHeight="1" x14ac:dyDescent="0.25">
      <c r="A30" s="8">
        <f t="shared" si="2"/>
        <v>18</v>
      </c>
      <c r="B30" s="9" t="s">
        <v>54</v>
      </c>
      <c r="C30" s="78">
        <v>225</v>
      </c>
      <c r="D30" s="81">
        <v>210</v>
      </c>
      <c r="E30" s="11">
        <f t="shared" si="0"/>
        <v>435</v>
      </c>
      <c r="F30" s="8">
        <f t="shared" si="3"/>
        <v>66</v>
      </c>
      <c r="G30" s="12" t="s">
        <v>55</v>
      </c>
      <c r="H30" s="78">
        <v>225</v>
      </c>
      <c r="I30" s="81">
        <v>210</v>
      </c>
      <c r="J30" s="8">
        <f t="shared" si="1"/>
        <v>435</v>
      </c>
      <c r="K30" s="2"/>
      <c r="L30" s="2" t="s">
        <v>53</v>
      </c>
      <c r="M30" s="7">
        <f>AVERAGE(H29:H32)</f>
        <v>225</v>
      </c>
      <c r="N30" s="7">
        <f>AVERAGE(I29:I32)</f>
        <v>210</v>
      </c>
      <c r="O30" s="2"/>
      <c r="P30" s="2"/>
      <c r="Q30" s="2"/>
    </row>
    <row r="31" spans="1:17" ht="15.75" customHeight="1" x14ac:dyDescent="0.25">
      <c r="A31" s="8">
        <f t="shared" si="2"/>
        <v>19</v>
      </c>
      <c r="B31" s="9" t="s">
        <v>56</v>
      </c>
      <c r="C31" s="78">
        <v>225</v>
      </c>
      <c r="D31" s="81">
        <v>210</v>
      </c>
      <c r="E31" s="11">
        <f t="shared" si="0"/>
        <v>435</v>
      </c>
      <c r="F31" s="8">
        <f t="shared" si="3"/>
        <v>67</v>
      </c>
      <c r="G31" s="12" t="s">
        <v>57</v>
      </c>
      <c r="H31" s="78">
        <v>225</v>
      </c>
      <c r="I31" s="81">
        <v>210</v>
      </c>
      <c r="J31" s="8">
        <f t="shared" si="1"/>
        <v>435</v>
      </c>
      <c r="K31" s="2"/>
      <c r="L31" s="2" t="s">
        <v>61</v>
      </c>
      <c r="M31" s="7">
        <f>AVERAGE(H33:H36)</f>
        <v>225</v>
      </c>
      <c r="N31" s="7">
        <f>AVERAGE(I33:I36)</f>
        <v>210</v>
      </c>
      <c r="O31" s="2"/>
      <c r="P31" s="2"/>
      <c r="Q31" s="2"/>
    </row>
    <row r="32" spans="1:17" ht="15.75" customHeight="1" x14ac:dyDescent="0.25">
      <c r="A32" s="8">
        <f t="shared" si="2"/>
        <v>20</v>
      </c>
      <c r="B32" s="9" t="s">
        <v>58</v>
      </c>
      <c r="C32" s="78">
        <v>225</v>
      </c>
      <c r="D32" s="81">
        <v>210</v>
      </c>
      <c r="E32" s="11">
        <f t="shared" si="0"/>
        <v>435</v>
      </c>
      <c r="F32" s="8">
        <f t="shared" si="3"/>
        <v>68</v>
      </c>
      <c r="G32" s="12" t="s">
        <v>59</v>
      </c>
      <c r="H32" s="78">
        <v>225</v>
      </c>
      <c r="I32" s="81">
        <v>210</v>
      </c>
      <c r="J32" s="8">
        <f t="shared" si="1"/>
        <v>435</v>
      </c>
      <c r="K32" s="2"/>
      <c r="L32" s="2" t="s">
        <v>69</v>
      </c>
      <c r="M32" s="7">
        <f>AVERAGE(H37:H40)</f>
        <v>225</v>
      </c>
      <c r="N32" s="7">
        <f>AVERAGE(I37:I40)</f>
        <v>210</v>
      </c>
      <c r="O32" s="2"/>
      <c r="P32" s="2"/>
      <c r="Q32" s="2"/>
    </row>
    <row r="33" spans="1:17" ht="15.75" customHeight="1" x14ac:dyDescent="0.25">
      <c r="A33" s="8">
        <f t="shared" si="2"/>
        <v>21</v>
      </c>
      <c r="B33" s="9" t="s">
        <v>60</v>
      </c>
      <c r="C33" s="78">
        <v>225</v>
      </c>
      <c r="D33" s="81">
        <v>210</v>
      </c>
      <c r="E33" s="11">
        <f t="shared" si="0"/>
        <v>435</v>
      </c>
      <c r="F33" s="8">
        <f t="shared" si="3"/>
        <v>69</v>
      </c>
      <c r="G33" s="12" t="s">
        <v>61</v>
      </c>
      <c r="H33" s="78">
        <v>225</v>
      </c>
      <c r="I33" s="81">
        <v>210</v>
      </c>
      <c r="J33" s="8">
        <f t="shared" si="1"/>
        <v>435</v>
      </c>
      <c r="K33" s="2"/>
      <c r="L33" s="2" t="s">
        <v>77</v>
      </c>
      <c r="M33" s="7">
        <f>AVERAGE(H41:H44)</f>
        <v>225</v>
      </c>
      <c r="N33" s="7">
        <f>AVERAGE(I41:I44)</f>
        <v>210</v>
      </c>
      <c r="O33" s="2"/>
      <c r="P33" s="2"/>
      <c r="Q33" s="2"/>
    </row>
    <row r="34" spans="1:17" ht="15.75" customHeight="1" x14ac:dyDescent="0.25">
      <c r="A34" s="8">
        <f t="shared" si="2"/>
        <v>22</v>
      </c>
      <c r="B34" s="9" t="s">
        <v>62</v>
      </c>
      <c r="C34" s="78">
        <v>225</v>
      </c>
      <c r="D34" s="81">
        <v>210</v>
      </c>
      <c r="E34" s="11">
        <f t="shared" si="0"/>
        <v>435</v>
      </c>
      <c r="F34" s="8">
        <f t="shared" si="3"/>
        <v>70</v>
      </c>
      <c r="G34" s="12" t="s">
        <v>63</v>
      </c>
      <c r="H34" s="78">
        <v>225</v>
      </c>
      <c r="I34" s="81">
        <v>210</v>
      </c>
      <c r="J34" s="8">
        <f t="shared" si="1"/>
        <v>435</v>
      </c>
      <c r="K34" s="2"/>
      <c r="L34" s="2" t="s">
        <v>85</v>
      </c>
      <c r="M34" s="7">
        <f>AVERAGE(H45:H48)</f>
        <v>225</v>
      </c>
      <c r="N34" s="7">
        <f>AVERAGE(I45:I48)</f>
        <v>210</v>
      </c>
      <c r="O34" s="2"/>
      <c r="P34" s="2"/>
      <c r="Q34" s="2"/>
    </row>
    <row r="35" spans="1:17" ht="15.75" customHeight="1" x14ac:dyDescent="0.25">
      <c r="A35" s="8">
        <f t="shared" si="2"/>
        <v>23</v>
      </c>
      <c r="B35" s="9" t="s">
        <v>64</v>
      </c>
      <c r="C35" s="78">
        <v>225</v>
      </c>
      <c r="D35" s="81">
        <v>210</v>
      </c>
      <c r="E35" s="11">
        <f t="shared" si="0"/>
        <v>435</v>
      </c>
      <c r="F35" s="8">
        <f t="shared" si="3"/>
        <v>71</v>
      </c>
      <c r="G35" s="12" t="s">
        <v>65</v>
      </c>
      <c r="H35" s="78">
        <v>225</v>
      </c>
      <c r="I35" s="81">
        <v>210</v>
      </c>
      <c r="J35" s="8">
        <f t="shared" si="1"/>
        <v>435</v>
      </c>
      <c r="K35" s="2"/>
      <c r="L35" s="2" t="s">
        <v>93</v>
      </c>
      <c r="M35" s="7">
        <f>AVERAGE(H49:H52)</f>
        <v>225</v>
      </c>
      <c r="N35" s="7">
        <f>AVERAGE(I49:I52)</f>
        <v>210</v>
      </c>
      <c r="O35" s="2"/>
      <c r="P35" s="2"/>
      <c r="Q35" s="2"/>
    </row>
    <row r="36" spans="1:17" ht="15.75" customHeight="1" x14ac:dyDescent="0.25">
      <c r="A36" s="8">
        <f t="shared" si="2"/>
        <v>24</v>
      </c>
      <c r="B36" s="9" t="s">
        <v>66</v>
      </c>
      <c r="C36" s="78">
        <v>225</v>
      </c>
      <c r="D36" s="81">
        <v>210</v>
      </c>
      <c r="E36" s="11">
        <f t="shared" si="0"/>
        <v>435</v>
      </c>
      <c r="F36" s="8">
        <f t="shared" si="3"/>
        <v>72</v>
      </c>
      <c r="G36" s="12" t="s">
        <v>67</v>
      </c>
      <c r="H36" s="78">
        <v>225</v>
      </c>
      <c r="I36" s="81">
        <v>210</v>
      </c>
      <c r="J36" s="8">
        <f t="shared" si="1"/>
        <v>435</v>
      </c>
      <c r="K36" s="2"/>
      <c r="L36" s="107" t="s">
        <v>101</v>
      </c>
      <c r="M36" s="7">
        <f>AVERAGE(H53:H56)</f>
        <v>225</v>
      </c>
      <c r="N36" s="7">
        <f>AVERAGE(I53:I56)</f>
        <v>210</v>
      </c>
      <c r="O36" s="2"/>
      <c r="P36" s="2"/>
      <c r="Q36" s="2"/>
    </row>
    <row r="37" spans="1:17" ht="15.75" customHeight="1" x14ac:dyDescent="0.25">
      <c r="A37" s="8">
        <v>25</v>
      </c>
      <c r="B37" s="9" t="s">
        <v>68</v>
      </c>
      <c r="C37" s="78">
        <v>225</v>
      </c>
      <c r="D37" s="81">
        <v>210</v>
      </c>
      <c r="E37" s="11">
        <f t="shared" si="0"/>
        <v>435</v>
      </c>
      <c r="F37" s="8">
        <v>73</v>
      </c>
      <c r="G37" s="12" t="s">
        <v>69</v>
      </c>
      <c r="H37" s="78">
        <v>225</v>
      </c>
      <c r="I37" s="81">
        <v>210</v>
      </c>
      <c r="J37" s="8">
        <f t="shared" si="1"/>
        <v>435</v>
      </c>
      <c r="K37" s="2"/>
      <c r="L37" s="107" t="s">
        <v>109</v>
      </c>
      <c r="M37" s="7">
        <f>AVERAGE(H57:H60)</f>
        <v>225</v>
      </c>
      <c r="N37" s="7">
        <f>AVERAGE(I57:I60)</f>
        <v>210</v>
      </c>
      <c r="O37" s="2"/>
      <c r="P37" s="2"/>
      <c r="Q37" s="2"/>
    </row>
    <row r="38" spans="1:17" ht="15.75" customHeight="1" x14ac:dyDescent="0.25">
      <c r="A38" s="8">
        <f t="shared" ref="A38:A60" si="4">A37+1</f>
        <v>26</v>
      </c>
      <c r="B38" s="9" t="s">
        <v>70</v>
      </c>
      <c r="C38" s="78">
        <v>225</v>
      </c>
      <c r="D38" s="81">
        <v>210</v>
      </c>
      <c r="E38" s="8">
        <f t="shared" si="0"/>
        <v>435</v>
      </c>
      <c r="F38" s="8">
        <f t="shared" ref="F38:F60" si="5">F37+1</f>
        <v>74</v>
      </c>
      <c r="G38" s="12" t="s">
        <v>71</v>
      </c>
      <c r="H38" s="78">
        <v>225</v>
      </c>
      <c r="I38" s="81">
        <v>210</v>
      </c>
      <c r="J38" s="8">
        <f t="shared" si="1"/>
        <v>435</v>
      </c>
      <c r="K38" s="2"/>
      <c r="L38" s="107" t="s">
        <v>294</v>
      </c>
      <c r="M38" s="107">
        <f>AVERAGE(M14:M37)</f>
        <v>225</v>
      </c>
      <c r="N38" s="107">
        <f>AVERAGE(N14:N37)</f>
        <v>210</v>
      </c>
      <c r="O38" s="2"/>
      <c r="P38" s="2"/>
      <c r="Q38" s="2"/>
    </row>
    <row r="39" spans="1:17" ht="15.75" customHeight="1" x14ac:dyDescent="0.25">
      <c r="A39" s="8">
        <f t="shared" si="4"/>
        <v>27</v>
      </c>
      <c r="B39" s="9" t="s">
        <v>72</v>
      </c>
      <c r="C39" s="78">
        <v>225</v>
      </c>
      <c r="D39" s="81">
        <v>210</v>
      </c>
      <c r="E39" s="8">
        <f t="shared" si="0"/>
        <v>435</v>
      </c>
      <c r="F39" s="8">
        <f t="shared" si="5"/>
        <v>75</v>
      </c>
      <c r="G39" s="12" t="s">
        <v>73</v>
      </c>
      <c r="H39" s="78">
        <v>225</v>
      </c>
      <c r="I39" s="81">
        <v>210</v>
      </c>
      <c r="J39" s="8">
        <f t="shared" si="1"/>
        <v>435</v>
      </c>
      <c r="K39" s="2"/>
      <c r="L39" s="2"/>
      <c r="M39" s="2"/>
      <c r="N39" s="2"/>
      <c r="O39" s="2"/>
      <c r="P39" s="2"/>
      <c r="Q39" s="2"/>
    </row>
    <row r="40" spans="1:17" ht="15.75" customHeight="1" x14ac:dyDescent="0.25">
      <c r="A40" s="8">
        <f t="shared" si="4"/>
        <v>28</v>
      </c>
      <c r="B40" s="9" t="s">
        <v>74</v>
      </c>
      <c r="C40" s="78">
        <v>225</v>
      </c>
      <c r="D40" s="81">
        <v>210</v>
      </c>
      <c r="E40" s="8">
        <f t="shared" si="0"/>
        <v>435</v>
      </c>
      <c r="F40" s="8">
        <f t="shared" si="5"/>
        <v>76</v>
      </c>
      <c r="G40" s="12" t="s">
        <v>75</v>
      </c>
      <c r="H40" s="78">
        <v>225</v>
      </c>
      <c r="I40" s="81">
        <v>210</v>
      </c>
      <c r="J40" s="8">
        <f t="shared" si="1"/>
        <v>435</v>
      </c>
      <c r="K40" s="2"/>
      <c r="L40" s="2"/>
      <c r="M40" s="2"/>
      <c r="N40" s="2"/>
      <c r="O40" s="2"/>
      <c r="P40" s="2"/>
      <c r="Q40" s="2"/>
    </row>
    <row r="41" spans="1:17" ht="15.75" customHeight="1" x14ac:dyDescent="0.25">
      <c r="A41" s="8">
        <f t="shared" si="4"/>
        <v>29</v>
      </c>
      <c r="B41" s="9" t="s">
        <v>76</v>
      </c>
      <c r="C41" s="78">
        <v>225</v>
      </c>
      <c r="D41" s="81">
        <v>210</v>
      </c>
      <c r="E41" s="8">
        <f t="shared" si="0"/>
        <v>435</v>
      </c>
      <c r="F41" s="8">
        <f t="shared" si="5"/>
        <v>77</v>
      </c>
      <c r="G41" s="12" t="s">
        <v>77</v>
      </c>
      <c r="H41" s="78">
        <v>225</v>
      </c>
      <c r="I41" s="81">
        <v>210</v>
      </c>
      <c r="J41" s="8">
        <f t="shared" si="1"/>
        <v>435</v>
      </c>
      <c r="K41" s="2"/>
      <c r="L41" s="2"/>
      <c r="M41" s="2"/>
      <c r="N41" s="2"/>
      <c r="O41" s="2"/>
      <c r="P41" s="2"/>
      <c r="Q41" s="2"/>
    </row>
    <row r="42" spans="1:17" ht="15.75" customHeight="1" x14ac:dyDescent="0.25">
      <c r="A42" s="8">
        <f t="shared" si="4"/>
        <v>30</v>
      </c>
      <c r="B42" s="9" t="s">
        <v>78</v>
      </c>
      <c r="C42" s="78">
        <v>225</v>
      </c>
      <c r="D42" s="81">
        <v>210</v>
      </c>
      <c r="E42" s="8">
        <f t="shared" si="0"/>
        <v>435</v>
      </c>
      <c r="F42" s="8">
        <f t="shared" si="5"/>
        <v>78</v>
      </c>
      <c r="G42" s="12" t="s">
        <v>79</v>
      </c>
      <c r="H42" s="78">
        <v>225</v>
      </c>
      <c r="I42" s="81">
        <v>210</v>
      </c>
      <c r="J42" s="8">
        <f t="shared" si="1"/>
        <v>435</v>
      </c>
      <c r="K42" s="2"/>
      <c r="L42" s="2"/>
      <c r="M42" s="2"/>
      <c r="N42" s="2"/>
      <c r="O42" s="2"/>
      <c r="P42" s="2"/>
      <c r="Q42" s="2"/>
    </row>
    <row r="43" spans="1:17" ht="15.75" customHeight="1" x14ac:dyDescent="0.25">
      <c r="A43" s="8">
        <f t="shared" si="4"/>
        <v>31</v>
      </c>
      <c r="B43" s="9" t="s">
        <v>80</v>
      </c>
      <c r="C43" s="78">
        <v>225</v>
      </c>
      <c r="D43" s="81">
        <v>210</v>
      </c>
      <c r="E43" s="8">
        <f t="shared" si="0"/>
        <v>435</v>
      </c>
      <c r="F43" s="8">
        <f t="shared" si="5"/>
        <v>79</v>
      </c>
      <c r="G43" s="12" t="s">
        <v>81</v>
      </c>
      <c r="H43" s="78">
        <v>225</v>
      </c>
      <c r="I43" s="81">
        <v>210</v>
      </c>
      <c r="J43" s="8">
        <f t="shared" si="1"/>
        <v>435</v>
      </c>
      <c r="K43" s="2"/>
      <c r="L43" s="2"/>
      <c r="M43" s="2"/>
      <c r="N43" s="2"/>
      <c r="O43" s="2"/>
      <c r="P43" s="2"/>
      <c r="Q43" s="2"/>
    </row>
    <row r="44" spans="1:17" ht="15.75" customHeight="1" x14ac:dyDescent="0.25">
      <c r="A44" s="8">
        <f t="shared" si="4"/>
        <v>32</v>
      </c>
      <c r="B44" s="9" t="s">
        <v>82</v>
      </c>
      <c r="C44" s="78">
        <v>225</v>
      </c>
      <c r="D44" s="81">
        <v>210</v>
      </c>
      <c r="E44" s="8">
        <f t="shared" si="0"/>
        <v>435</v>
      </c>
      <c r="F44" s="8">
        <f t="shared" si="5"/>
        <v>80</v>
      </c>
      <c r="G44" s="12" t="s">
        <v>83</v>
      </c>
      <c r="H44" s="78">
        <v>225</v>
      </c>
      <c r="I44" s="81">
        <v>210</v>
      </c>
      <c r="J44" s="8">
        <f t="shared" si="1"/>
        <v>435</v>
      </c>
      <c r="K44" s="2"/>
      <c r="L44" s="2"/>
      <c r="M44" s="2"/>
      <c r="N44" s="2"/>
      <c r="O44" s="2"/>
      <c r="P44" s="2"/>
      <c r="Q44" s="2"/>
    </row>
    <row r="45" spans="1:17" ht="15.75" customHeight="1" x14ac:dyDescent="0.25">
      <c r="A45" s="8">
        <f t="shared" si="4"/>
        <v>33</v>
      </c>
      <c r="B45" s="9" t="s">
        <v>84</v>
      </c>
      <c r="C45" s="78">
        <v>225</v>
      </c>
      <c r="D45" s="81">
        <v>210</v>
      </c>
      <c r="E45" s="8">
        <f t="shared" si="0"/>
        <v>435</v>
      </c>
      <c r="F45" s="8">
        <f t="shared" si="5"/>
        <v>81</v>
      </c>
      <c r="G45" s="12" t="s">
        <v>85</v>
      </c>
      <c r="H45" s="78">
        <v>225</v>
      </c>
      <c r="I45" s="81">
        <v>210</v>
      </c>
      <c r="J45" s="8">
        <f t="shared" si="1"/>
        <v>435</v>
      </c>
      <c r="K45" s="2"/>
      <c r="L45" s="2"/>
      <c r="M45" s="2"/>
      <c r="N45" s="2"/>
      <c r="O45" s="2"/>
      <c r="P45" s="2"/>
      <c r="Q45" s="2"/>
    </row>
    <row r="46" spans="1:17" ht="15.75" customHeight="1" x14ac:dyDescent="0.25">
      <c r="A46" s="8">
        <f t="shared" si="4"/>
        <v>34</v>
      </c>
      <c r="B46" s="9" t="s">
        <v>86</v>
      </c>
      <c r="C46" s="78">
        <v>225</v>
      </c>
      <c r="D46" s="81">
        <v>210</v>
      </c>
      <c r="E46" s="8">
        <f t="shared" si="0"/>
        <v>435</v>
      </c>
      <c r="F46" s="8">
        <f t="shared" si="5"/>
        <v>82</v>
      </c>
      <c r="G46" s="12" t="s">
        <v>87</v>
      </c>
      <c r="H46" s="78">
        <v>225</v>
      </c>
      <c r="I46" s="81">
        <v>210</v>
      </c>
      <c r="J46" s="8">
        <f t="shared" si="1"/>
        <v>435</v>
      </c>
      <c r="K46" s="2"/>
      <c r="L46" s="2"/>
      <c r="M46" s="2"/>
      <c r="N46" s="2"/>
      <c r="O46" s="2"/>
      <c r="P46" s="2"/>
      <c r="Q46" s="2"/>
    </row>
    <row r="47" spans="1:17" ht="15.75" customHeight="1" x14ac:dyDescent="0.25">
      <c r="A47" s="8">
        <f t="shared" si="4"/>
        <v>35</v>
      </c>
      <c r="B47" s="9" t="s">
        <v>88</v>
      </c>
      <c r="C47" s="78">
        <v>225</v>
      </c>
      <c r="D47" s="81">
        <v>210</v>
      </c>
      <c r="E47" s="8">
        <f t="shared" si="0"/>
        <v>435</v>
      </c>
      <c r="F47" s="8">
        <f t="shared" si="5"/>
        <v>83</v>
      </c>
      <c r="G47" s="12" t="s">
        <v>89</v>
      </c>
      <c r="H47" s="78">
        <v>225</v>
      </c>
      <c r="I47" s="81">
        <v>210</v>
      </c>
      <c r="J47" s="8">
        <f t="shared" si="1"/>
        <v>435</v>
      </c>
      <c r="K47" s="2"/>
      <c r="L47" s="2"/>
      <c r="M47" s="2"/>
      <c r="N47" s="2"/>
      <c r="O47" s="2"/>
      <c r="P47" s="2"/>
      <c r="Q47" s="2"/>
    </row>
    <row r="48" spans="1:17" ht="15.75" customHeight="1" x14ac:dyDescent="0.25">
      <c r="A48" s="8">
        <f t="shared" si="4"/>
        <v>36</v>
      </c>
      <c r="B48" s="9" t="s">
        <v>90</v>
      </c>
      <c r="C48" s="78">
        <v>225</v>
      </c>
      <c r="D48" s="81">
        <v>210</v>
      </c>
      <c r="E48" s="8">
        <f t="shared" si="0"/>
        <v>435</v>
      </c>
      <c r="F48" s="8">
        <f t="shared" si="5"/>
        <v>84</v>
      </c>
      <c r="G48" s="12" t="s">
        <v>91</v>
      </c>
      <c r="H48" s="78">
        <v>225</v>
      </c>
      <c r="I48" s="81">
        <v>210</v>
      </c>
      <c r="J48" s="8">
        <f t="shared" si="1"/>
        <v>435</v>
      </c>
      <c r="K48" s="2"/>
      <c r="L48" s="2"/>
      <c r="M48" s="2"/>
      <c r="N48" s="2"/>
      <c r="O48" s="2"/>
      <c r="P48" s="2"/>
      <c r="Q48" s="2"/>
    </row>
    <row r="49" spans="1:17" ht="15.75" customHeight="1" x14ac:dyDescent="0.25">
      <c r="A49" s="8">
        <f t="shared" si="4"/>
        <v>37</v>
      </c>
      <c r="B49" s="9" t="s">
        <v>92</v>
      </c>
      <c r="C49" s="78">
        <v>225</v>
      </c>
      <c r="D49" s="81">
        <v>210</v>
      </c>
      <c r="E49" s="8">
        <f t="shared" si="0"/>
        <v>435</v>
      </c>
      <c r="F49" s="8">
        <f t="shared" si="5"/>
        <v>85</v>
      </c>
      <c r="G49" s="12" t="s">
        <v>93</v>
      </c>
      <c r="H49" s="78">
        <v>225</v>
      </c>
      <c r="I49" s="81">
        <v>210</v>
      </c>
      <c r="J49" s="8">
        <f t="shared" si="1"/>
        <v>435</v>
      </c>
      <c r="K49" s="2"/>
      <c r="L49" s="2"/>
      <c r="M49" s="2"/>
      <c r="N49" s="2"/>
      <c r="O49" s="2"/>
      <c r="P49" s="2"/>
      <c r="Q49" s="2"/>
    </row>
    <row r="50" spans="1:17" ht="15.75" customHeight="1" x14ac:dyDescent="0.25">
      <c r="A50" s="8">
        <f t="shared" si="4"/>
        <v>38</v>
      </c>
      <c r="B50" s="12" t="s">
        <v>94</v>
      </c>
      <c r="C50" s="78">
        <v>225</v>
      </c>
      <c r="D50" s="81">
        <v>210</v>
      </c>
      <c r="E50" s="8">
        <f t="shared" si="0"/>
        <v>435</v>
      </c>
      <c r="F50" s="8">
        <f t="shared" si="5"/>
        <v>86</v>
      </c>
      <c r="G50" s="12" t="s">
        <v>95</v>
      </c>
      <c r="H50" s="78">
        <v>225</v>
      </c>
      <c r="I50" s="81">
        <v>210</v>
      </c>
      <c r="J50" s="8">
        <f t="shared" si="1"/>
        <v>435</v>
      </c>
      <c r="K50" s="2"/>
      <c r="L50" s="2"/>
      <c r="M50" s="2"/>
      <c r="N50" s="2"/>
      <c r="O50" s="2"/>
      <c r="P50" s="2"/>
      <c r="Q50" s="2"/>
    </row>
    <row r="51" spans="1:17" ht="15.75" customHeight="1" x14ac:dyDescent="0.25">
      <c r="A51" s="8">
        <f t="shared" si="4"/>
        <v>39</v>
      </c>
      <c r="B51" s="12" t="s">
        <v>96</v>
      </c>
      <c r="C51" s="78">
        <v>225</v>
      </c>
      <c r="D51" s="81">
        <v>210</v>
      </c>
      <c r="E51" s="8">
        <f t="shared" si="0"/>
        <v>435</v>
      </c>
      <c r="F51" s="8">
        <f t="shared" si="5"/>
        <v>87</v>
      </c>
      <c r="G51" s="12" t="s">
        <v>97</v>
      </c>
      <c r="H51" s="78">
        <v>225</v>
      </c>
      <c r="I51" s="81">
        <v>210</v>
      </c>
      <c r="J51" s="8">
        <f t="shared" si="1"/>
        <v>435</v>
      </c>
      <c r="K51" s="2"/>
      <c r="L51" s="2"/>
      <c r="M51" s="2"/>
      <c r="N51" s="2"/>
      <c r="O51" s="2"/>
      <c r="P51" s="2"/>
      <c r="Q51" s="2"/>
    </row>
    <row r="52" spans="1:17" ht="15.75" customHeight="1" x14ac:dyDescent="0.25">
      <c r="A52" s="8">
        <f t="shared" si="4"/>
        <v>40</v>
      </c>
      <c r="B52" s="12" t="s">
        <v>98</v>
      </c>
      <c r="C52" s="78">
        <v>225</v>
      </c>
      <c r="D52" s="81">
        <v>210</v>
      </c>
      <c r="E52" s="8">
        <f t="shared" si="0"/>
        <v>435</v>
      </c>
      <c r="F52" s="8">
        <f t="shared" si="5"/>
        <v>88</v>
      </c>
      <c r="G52" s="12" t="s">
        <v>99</v>
      </c>
      <c r="H52" s="78">
        <v>225</v>
      </c>
      <c r="I52" s="81">
        <v>210</v>
      </c>
      <c r="J52" s="8">
        <f t="shared" si="1"/>
        <v>435</v>
      </c>
      <c r="K52" s="2"/>
      <c r="L52" s="2"/>
      <c r="M52" s="2"/>
      <c r="N52" s="2"/>
      <c r="O52" s="2"/>
      <c r="P52" s="2"/>
      <c r="Q52" s="2"/>
    </row>
    <row r="53" spans="1:17" ht="15.75" customHeight="1" x14ac:dyDescent="0.25">
      <c r="A53" s="8">
        <f t="shared" si="4"/>
        <v>41</v>
      </c>
      <c r="B53" s="12" t="s">
        <v>100</v>
      </c>
      <c r="C53" s="78">
        <v>225</v>
      </c>
      <c r="D53" s="81">
        <v>210</v>
      </c>
      <c r="E53" s="8">
        <f t="shared" si="0"/>
        <v>435</v>
      </c>
      <c r="F53" s="8">
        <f t="shared" si="5"/>
        <v>89</v>
      </c>
      <c r="G53" s="12" t="s">
        <v>101</v>
      </c>
      <c r="H53" s="78">
        <v>225</v>
      </c>
      <c r="I53" s="81">
        <v>210</v>
      </c>
      <c r="J53" s="8">
        <f t="shared" si="1"/>
        <v>435</v>
      </c>
      <c r="K53" s="2"/>
      <c r="L53" s="13"/>
      <c r="M53" s="13"/>
      <c r="N53" s="13"/>
      <c r="O53" s="2"/>
      <c r="P53" s="2"/>
      <c r="Q53" s="2"/>
    </row>
    <row r="54" spans="1:17" ht="15.75" customHeight="1" x14ac:dyDescent="0.25">
      <c r="A54" s="8">
        <f t="shared" si="4"/>
        <v>42</v>
      </c>
      <c r="B54" s="12" t="s">
        <v>102</v>
      </c>
      <c r="C54" s="78">
        <v>225</v>
      </c>
      <c r="D54" s="81">
        <v>210</v>
      </c>
      <c r="E54" s="8">
        <f t="shared" si="0"/>
        <v>435</v>
      </c>
      <c r="F54" s="8">
        <f t="shared" si="5"/>
        <v>90</v>
      </c>
      <c r="G54" s="12" t="s">
        <v>103</v>
      </c>
      <c r="H54" s="78">
        <v>225</v>
      </c>
      <c r="I54" s="81">
        <v>210</v>
      </c>
      <c r="J54" s="8">
        <f t="shared" si="1"/>
        <v>435</v>
      </c>
      <c r="K54" s="2"/>
      <c r="L54" s="13"/>
      <c r="M54" s="13"/>
      <c r="N54" s="13"/>
      <c r="O54" s="2"/>
      <c r="P54" s="2"/>
      <c r="Q54" s="2"/>
    </row>
    <row r="55" spans="1:17" ht="15.75" customHeight="1" x14ac:dyDescent="0.25">
      <c r="A55" s="8">
        <f t="shared" si="4"/>
        <v>43</v>
      </c>
      <c r="B55" s="12" t="s">
        <v>104</v>
      </c>
      <c r="C55" s="78">
        <v>225</v>
      </c>
      <c r="D55" s="81">
        <v>210</v>
      </c>
      <c r="E55" s="8">
        <f t="shared" si="0"/>
        <v>435</v>
      </c>
      <c r="F55" s="8">
        <f t="shared" si="5"/>
        <v>91</v>
      </c>
      <c r="G55" s="12" t="s">
        <v>105</v>
      </c>
      <c r="H55" s="78">
        <v>225</v>
      </c>
      <c r="I55" s="81">
        <v>210</v>
      </c>
      <c r="J55" s="8">
        <f t="shared" si="1"/>
        <v>435</v>
      </c>
      <c r="K55" s="2"/>
      <c r="L55" s="13"/>
      <c r="M55" s="13"/>
      <c r="N55" s="13"/>
      <c r="O55" s="2"/>
      <c r="P55" s="2"/>
      <c r="Q55" s="2"/>
    </row>
    <row r="56" spans="1:17" ht="15.75" customHeight="1" x14ac:dyDescent="0.25">
      <c r="A56" s="8">
        <f t="shared" si="4"/>
        <v>44</v>
      </c>
      <c r="B56" s="12" t="s">
        <v>106</v>
      </c>
      <c r="C56" s="78">
        <v>225</v>
      </c>
      <c r="D56" s="81">
        <v>210</v>
      </c>
      <c r="E56" s="8">
        <f t="shared" si="0"/>
        <v>435</v>
      </c>
      <c r="F56" s="8">
        <f t="shared" si="5"/>
        <v>92</v>
      </c>
      <c r="G56" s="12" t="s">
        <v>107</v>
      </c>
      <c r="H56" s="78">
        <v>225</v>
      </c>
      <c r="I56" s="81">
        <v>210</v>
      </c>
      <c r="J56" s="8">
        <f t="shared" si="1"/>
        <v>435</v>
      </c>
      <c r="K56" s="2"/>
      <c r="L56" s="13"/>
      <c r="M56" s="13"/>
      <c r="N56" s="13"/>
      <c r="O56" s="2"/>
      <c r="P56" s="2"/>
      <c r="Q56" s="2"/>
    </row>
    <row r="57" spans="1:17" ht="15.75" customHeight="1" x14ac:dyDescent="0.25">
      <c r="A57" s="8">
        <f t="shared" si="4"/>
        <v>45</v>
      </c>
      <c r="B57" s="12" t="s">
        <v>108</v>
      </c>
      <c r="C57" s="78">
        <v>225</v>
      </c>
      <c r="D57" s="81">
        <v>210</v>
      </c>
      <c r="E57" s="8">
        <f t="shared" si="0"/>
        <v>435</v>
      </c>
      <c r="F57" s="8">
        <f t="shared" si="5"/>
        <v>93</v>
      </c>
      <c r="G57" s="12" t="s">
        <v>109</v>
      </c>
      <c r="H57" s="78">
        <v>225</v>
      </c>
      <c r="I57" s="81">
        <v>210</v>
      </c>
      <c r="J57" s="8">
        <f t="shared" si="1"/>
        <v>435</v>
      </c>
      <c r="K57" s="2"/>
      <c r="L57" s="14"/>
      <c r="M57" s="13"/>
      <c r="N57" s="15"/>
      <c r="O57" s="2"/>
      <c r="P57" s="2"/>
      <c r="Q57" s="2"/>
    </row>
    <row r="58" spans="1:17" ht="15.75" customHeight="1" x14ac:dyDescent="0.25">
      <c r="A58" s="8">
        <f t="shared" si="4"/>
        <v>46</v>
      </c>
      <c r="B58" s="12" t="s">
        <v>110</v>
      </c>
      <c r="C58" s="78">
        <v>225</v>
      </c>
      <c r="D58" s="81">
        <v>210</v>
      </c>
      <c r="E58" s="8">
        <f t="shared" si="0"/>
        <v>435</v>
      </c>
      <c r="F58" s="8">
        <f t="shared" si="5"/>
        <v>94</v>
      </c>
      <c r="G58" s="12" t="s">
        <v>111</v>
      </c>
      <c r="H58" s="78">
        <v>225</v>
      </c>
      <c r="I58" s="81">
        <v>210</v>
      </c>
      <c r="J58" s="8">
        <f t="shared" si="1"/>
        <v>435</v>
      </c>
      <c r="K58" s="2"/>
      <c r="L58" s="16"/>
      <c r="M58" s="13"/>
      <c r="N58" s="15"/>
      <c r="O58" s="2"/>
      <c r="P58" s="2"/>
      <c r="Q58" s="2"/>
    </row>
    <row r="59" spans="1:17" ht="15.75" customHeight="1" x14ac:dyDescent="0.25">
      <c r="A59" s="17">
        <f t="shared" si="4"/>
        <v>47</v>
      </c>
      <c r="B59" s="18" t="s">
        <v>112</v>
      </c>
      <c r="C59" s="78">
        <v>225</v>
      </c>
      <c r="D59" s="81">
        <v>210</v>
      </c>
      <c r="E59" s="17">
        <f t="shared" si="0"/>
        <v>435</v>
      </c>
      <c r="F59" s="17">
        <f t="shared" si="5"/>
        <v>95</v>
      </c>
      <c r="G59" s="18" t="s">
        <v>113</v>
      </c>
      <c r="H59" s="78">
        <v>225</v>
      </c>
      <c r="I59" s="81">
        <v>210</v>
      </c>
      <c r="J59" s="17">
        <f t="shared" si="1"/>
        <v>435</v>
      </c>
      <c r="K59" s="2"/>
      <c r="L59" s="16"/>
      <c r="M59" s="19"/>
      <c r="N59" s="15"/>
      <c r="O59" s="2"/>
      <c r="P59" s="2"/>
      <c r="Q59" s="2"/>
    </row>
    <row r="60" spans="1:17" ht="15.75" customHeight="1" x14ac:dyDescent="0.25">
      <c r="A60" s="17">
        <f t="shared" si="4"/>
        <v>48</v>
      </c>
      <c r="B60" s="18" t="s">
        <v>114</v>
      </c>
      <c r="C60" s="78">
        <v>225</v>
      </c>
      <c r="D60" s="81">
        <v>210</v>
      </c>
      <c r="E60" s="17">
        <f t="shared" si="0"/>
        <v>435</v>
      </c>
      <c r="F60" s="17">
        <f t="shared" si="5"/>
        <v>96</v>
      </c>
      <c r="G60" s="18" t="s">
        <v>115</v>
      </c>
      <c r="H60" s="78">
        <v>225</v>
      </c>
      <c r="I60" s="81">
        <v>210</v>
      </c>
      <c r="J60" s="17">
        <f t="shared" si="1"/>
        <v>435</v>
      </c>
      <c r="K60" s="2"/>
      <c r="L60" s="16"/>
      <c r="M60" s="19"/>
      <c r="N60" s="2"/>
      <c r="O60" s="2"/>
      <c r="P60" s="2"/>
      <c r="Q60" s="2"/>
    </row>
    <row r="61" spans="1:17" ht="30.75" customHeight="1" x14ac:dyDescent="0.3">
      <c r="A61" s="127" t="s">
        <v>116</v>
      </c>
      <c r="B61" s="128"/>
      <c r="C61" s="128"/>
      <c r="D61" s="129"/>
      <c r="E61" s="130" t="s">
        <v>117</v>
      </c>
      <c r="F61" s="131"/>
      <c r="G61" s="131"/>
      <c r="H61" s="131"/>
      <c r="I61" s="131"/>
      <c r="J61" s="132"/>
      <c r="K61" s="2"/>
      <c r="L61" s="14"/>
      <c r="M61" s="2"/>
      <c r="N61" s="2"/>
      <c r="O61" s="45"/>
      <c r="P61" s="2"/>
      <c r="Q61" s="2"/>
    </row>
    <row r="62" spans="1:17" ht="44.25" customHeight="1" x14ac:dyDescent="0.25">
      <c r="A62" s="162" t="s">
        <v>229</v>
      </c>
      <c r="B62" s="163"/>
      <c r="C62" s="163"/>
      <c r="D62" s="163"/>
      <c r="E62" s="163"/>
      <c r="F62" s="163"/>
      <c r="G62" s="164"/>
      <c r="H62" s="20" t="s">
        <v>118</v>
      </c>
      <c r="I62" s="20" t="s">
        <v>119</v>
      </c>
      <c r="J62" s="20" t="s">
        <v>120</v>
      </c>
      <c r="K62" s="2"/>
      <c r="L62" s="16"/>
      <c r="M62" s="7"/>
      <c r="N62" s="7"/>
      <c r="O62" s="7"/>
      <c r="P62" s="7"/>
      <c r="Q62" s="7"/>
    </row>
    <row r="63" spans="1:17" ht="24.75" customHeight="1" x14ac:dyDescent="0.25">
      <c r="A63" s="165" t="s">
        <v>226</v>
      </c>
      <c r="B63" s="166"/>
      <c r="C63" s="166"/>
      <c r="D63" s="166"/>
      <c r="E63" s="142" t="s">
        <v>252</v>
      </c>
      <c r="F63" s="143"/>
      <c r="G63" s="144"/>
      <c r="H63" s="21">
        <v>0</v>
      </c>
      <c r="I63" s="21">
        <v>0</v>
      </c>
      <c r="J63" s="21">
        <f>H63+I63</f>
        <v>0</v>
      </c>
      <c r="K63" s="2"/>
      <c r="L63" s="22">
        <v>0</v>
      </c>
      <c r="M63" s="32">
        <f>L63/1000</f>
        <v>0</v>
      </c>
      <c r="N63" s="4"/>
      <c r="O63" s="7"/>
      <c r="P63" s="7"/>
      <c r="Q63" s="7"/>
    </row>
    <row r="64" spans="1:17" ht="26.25" customHeight="1" x14ac:dyDescent="0.25">
      <c r="A64" s="167"/>
      <c r="B64" s="168"/>
      <c r="C64" s="168"/>
      <c r="D64" s="168"/>
      <c r="E64" s="145" t="s">
        <v>253</v>
      </c>
      <c r="F64" s="146"/>
      <c r="G64" s="147"/>
      <c r="H64" s="36">
        <v>0</v>
      </c>
      <c r="I64" s="36">
        <f>L82</f>
        <v>0</v>
      </c>
      <c r="J64" s="36">
        <f>H64+I64</f>
        <v>0</v>
      </c>
      <c r="K64" s="2"/>
      <c r="L64" s="24"/>
      <c r="M64" s="24"/>
      <c r="N64" s="4"/>
      <c r="O64" s="7"/>
      <c r="P64" s="7"/>
      <c r="Q64" s="7"/>
    </row>
    <row r="65" spans="1:17" ht="16.5" customHeight="1" x14ac:dyDescent="0.25">
      <c r="A65" s="25"/>
      <c r="B65" s="7" t="s">
        <v>121</v>
      </c>
      <c r="C65" s="7"/>
      <c r="D65" s="7"/>
      <c r="E65" s="7"/>
      <c r="F65" s="7"/>
      <c r="G65" s="7"/>
      <c r="H65" s="7"/>
      <c r="I65" s="7"/>
      <c r="J65" s="26"/>
      <c r="K65" s="2"/>
      <c r="L65" s="4"/>
      <c r="M65" s="4"/>
      <c r="N65" s="4"/>
      <c r="O65" s="23" t="s">
        <v>122</v>
      </c>
      <c r="P65" s="23" t="s">
        <v>123</v>
      </c>
      <c r="Q65" s="7"/>
    </row>
    <row r="66" spans="1:17" ht="33" customHeight="1" x14ac:dyDescent="0.25">
      <c r="A66" s="148" t="s">
        <v>254</v>
      </c>
      <c r="B66" s="149"/>
      <c r="C66" s="149"/>
      <c r="D66" s="149"/>
      <c r="E66" s="149"/>
      <c r="F66" s="149"/>
      <c r="G66" s="149"/>
      <c r="H66" s="149"/>
      <c r="I66" s="149"/>
      <c r="J66" s="150"/>
      <c r="K66" s="2" t="s">
        <v>124</v>
      </c>
      <c r="L66" s="24"/>
      <c r="M66" s="27">
        <v>9.2999999999999999E-2</v>
      </c>
      <c r="N66" s="28">
        <v>0.1</v>
      </c>
      <c r="O66" s="29">
        <f>M66+N66</f>
        <v>0.193</v>
      </c>
      <c r="P66" s="29" t="e">
        <f>O66/J63*100</f>
        <v>#DIV/0!</v>
      </c>
      <c r="Q66" s="7"/>
    </row>
    <row r="67" spans="1:17" ht="25.5" customHeight="1" x14ac:dyDescent="0.25">
      <c r="A67" s="30"/>
      <c r="B67" s="31"/>
      <c r="C67" s="31"/>
      <c r="D67" s="31"/>
      <c r="E67" s="31"/>
      <c r="F67" s="31"/>
      <c r="G67" s="31"/>
      <c r="H67" s="151" t="s">
        <v>125</v>
      </c>
      <c r="I67" s="152"/>
      <c r="J67" s="153"/>
      <c r="K67" s="2"/>
      <c r="L67" s="4"/>
      <c r="M67" s="29">
        <f>H63+H64-M66-0.018</f>
        <v>-0.111</v>
      </c>
      <c r="N67" s="29">
        <f>I63+I64-N66-0.018</f>
        <v>-0.11800000000000001</v>
      </c>
      <c r="O67" s="7"/>
      <c r="P67" s="7"/>
      <c r="Q67" s="7"/>
    </row>
    <row r="68" spans="1:17" ht="25.5" customHeight="1" x14ac:dyDescent="0.25">
      <c r="A68" s="40"/>
      <c r="B68" s="40"/>
      <c r="C68" s="40"/>
      <c r="D68" s="40"/>
      <c r="E68" s="40"/>
      <c r="F68" s="40"/>
      <c r="G68" s="40"/>
      <c r="H68" s="41"/>
      <c r="I68" s="42"/>
      <c r="J68" s="42"/>
      <c r="K68" s="2"/>
      <c r="L68" s="23" t="s">
        <v>130</v>
      </c>
      <c r="M68" s="29">
        <f>24*225/1000</f>
        <v>5.4</v>
      </c>
      <c r="N68" s="29">
        <f>24*220/1000</f>
        <v>5.28</v>
      </c>
      <c r="O68" s="7"/>
      <c r="P68" s="7"/>
      <c r="Q68" s="7"/>
    </row>
    <row r="69" spans="1:17" ht="33.75" customHeight="1" x14ac:dyDescent="0.25">
      <c r="A69" s="2"/>
      <c r="B69" s="2"/>
      <c r="C69" s="2"/>
      <c r="D69" s="2"/>
      <c r="E69" s="2"/>
      <c r="F69" s="2"/>
      <c r="G69" s="2"/>
      <c r="H69" s="2"/>
      <c r="I69" s="2"/>
      <c r="J69" s="2"/>
      <c r="K69" s="2"/>
      <c r="L69" s="4"/>
      <c r="M69" s="32">
        <f>(M67+M68)/24</f>
        <v>0.22037500000000002</v>
      </c>
      <c r="N69" s="32">
        <f>(N67+N68)/24</f>
        <v>0.21508333333333332</v>
      </c>
      <c r="O69" s="23"/>
      <c r="P69" s="32">
        <f>M69+N69</f>
        <v>0.43545833333333334</v>
      </c>
      <c r="Q69" s="7"/>
    </row>
    <row r="70" spans="1:17" ht="15.75" customHeight="1" x14ac:dyDescent="0.25">
      <c r="A70" s="2"/>
      <c r="B70" s="2"/>
      <c r="C70" s="2"/>
      <c r="D70" s="2"/>
      <c r="E70" s="2"/>
      <c r="F70" s="2"/>
      <c r="G70" s="2"/>
      <c r="H70" s="2"/>
      <c r="I70" s="2"/>
      <c r="J70" s="2"/>
      <c r="K70" s="2"/>
      <c r="L70" s="7"/>
      <c r="M70" s="29">
        <f>M69*1000</f>
        <v>220.37500000000003</v>
      </c>
      <c r="N70" s="29">
        <f>N69*1000</f>
        <v>215.08333333333331</v>
      </c>
      <c r="O70" s="23"/>
      <c r="P70" s="29">
        <f>M70+N70</f>
        <v>435.45833333333337</v>
      </c>
      <c r="Q70" s="7"/>
    </row>
    <row r="71" spans="1:17" ht="15.75" customHeight="1" x14ac:dyDescent="0.25">
      <c r="A71" s="2"/>
      <c r="B71" s="2"/>
      <c r="C71" s="2"/>
      <c r="D71" s="2"/>
      <c r="E71" s="2"/>
      <c r="F71" s="2" t="s">
        <v>124</v>
      </c>
      <c r="G71" s="2"/>
      <c r="H71" s="2"/>
      <c r="I71" s="2"/>
      <c r="J71" s="2"/>
      <c r="K71" s="2"/>
      <c r="L71" s="2"/>
      <c r="M71" s="34"/>
      <c r="N71" s="34"/>
      <c r="O71" s="2"/>
      <c r="P71" s="2"/>
      <c r="Q71" s="2"/>
    </row>
    <row r="72" spans="1:17" ht="15.75" customHeight="1" x14ac:dyDescent="0.25">
      <c r="A72" s="133"/>
      <c r="B72" s="134"/>
      <c r="C72" s="134"/>
      <c r="D72" s="134"/>
      <c r="E72" s="90"/>
      <c r="F72" s="2"/>
      <c r="G72" s="2"/>
      <c r="H72" s="2"/>
      <c r="I72" s="2"/>
      <c r="J72" s="90"/>
      <c r="K72" s="2"/>
      <c r="L72" s="2"/>
      <c r="M72" s="2"/>
      <c r="N72" s="2"/>
      <c r="O72" s="2"/>
      <c r="P72" s="2"/>
      <c r="Q72" s="2"/>
    </row>
    <row r="73" spans="1:17" ht="15.75" customHeight="1" x14ac:dyDescent="0.25">
      <c r="A73" s="2"/>
      <c r="B73" s="2"/>
      <c r="C73" s="2"/>
      <c r="D73" s="2"/>
      <c r="E73" s="2"/>
      <c r="F73" s="2"/>
      <c r="G73" s="2"/>
      <c r="H73" s="2"/>
      <c r="I73" s="2"/>
      <c r="J73" s="2"/>
      <c r="K73" s="2"/>
      <c r="L73" s="2"/>
      <c r="M73" s="2"/>
      <c r="N73" s="2"/>
      <c r="O73" s="2"/>
      <c r="P73" s="2"/>
      <c r="Q73" s="2"/>
    </row>
    <row r="74" spans="1:17" ht="15.75" customHeight="1" x14ac:dyDescent="0.25">
      <c r="A74" s="2"/>
      <c r="B74" s="2"/>
      <c r="C74" s="2"/>
      <c r="D74" s="2"/>
      <c r="E74" s="33"/>
      <c r="F74" s="2"/>
      <c r="G74" s="2"/>
      <c r="H74" s="2"/>
      <c r="I74" s="2"/>
      <c r="J74" s="2"/>
      <c r="K74" s="16"/>
      <c r="L74" s="16"/>
      <c r="M74" s="2"/>
      <c r="N74" s="2"/>
      <c r="O74" s="2"/>
      <c r="P74" s="2"/>
      <c r="Q74" s="2"/>
    </row>
    <row r="75" spans="1:17" ht="15.75" customHeight="1" x14ac:dyDescent="0.25">
      <c r="A75" s="2"/>
      <c r="B75" s="2"/>
      <c r="C75" s="2"/>
      <c r="D75" s="2"/>
      <c r="E75" s="2"/>
      <c r="F75" s="2"/>
      <c r="G75" s="2"/>
      <c r="H75" s="2"/>
      <c r="I75" s="2"/>
      <c r="J75" s="2"/>
      <c r="K75" s="16"/>
      <c r="L75" s="16"/>
      <c r="M75" s="2"/>
      <c r="N75" s="2"/>
      <c r="O75" s="2"/>
      <c r="P75" s="2"/>
      <c r="Q75" s="2"/>
    </row>
    <row r="76" spans="1:17" ht="15.75" customHeight="1" x14ac:dyDescent="0.25">
      <c r="A76" s="2"/>
      <c r="B76" s="2"/>
      <c r="C76" s="2"/>
      <c r="D76" s="2"/>
      <c r="E76" s="2"/>
      <c r="F76" s="2"/>
      <c r="G76" s="2"/>
      <c r="H76" s="2"/>
      <c r="I76" s="2"/>
      <c r="J76" s="2"/>
      <c r="K76" s="16"/>
      <c r="L76" s="16"/>
      <c r="M76" s="2"/>
      <c r="N76" s="2"/>
      <c r="O76" s="2"/>
      <c r="P76" s="2"/>
      <c r="Q76" s="2"/>
    </row>
    <row r="77" spans="1:17" ht="15.75" customHeight="1" x14ac:dyDescent="0.25">
      <c r="A77" s="2"/>
      <c r="B77" s="2"/>
      <c r="C77" s="2"/>
      <c r="D77" s="2"/>
      <c r="E77" s="2"/>
      <c r="F77" s="2"/>
      <c r="G77" s="2"/>
      <c r="H77" s="2"/>
      <c r="I77" s="2"/>
      <c r="J77" s="2"/>
      <c r="K77" s="2"/>
      <c r="L77" s="2"/>
      <c r="M77" s="2"/>
      <c r="N77" s="2"/>
      <c r="O77" s="2"/>
      <c r="P77" s="2"/>
      <c r="Q77" s="2"/>
    </row>
    <row r="78" spans="1:17" ht="15.75" customHeight="1" x14ac:dyDescent="0.25">
      <c r="A78" s="2"/>
      <c r="B78" s="2"/>
      <c r="C78" s="2"/>
      <c r="D78" s="2"/>
      <c r="E78" s="2"/>
      <c r="F78" s="2"/>
      <c r="G78" s="2"/>
      <c r="H78" s="2"/>
      <c r="I78" s="2"/>
      <c r="J78" s="2"/>
      <c r="K78" s="2"/>
      <c r="L78" s="2"/>
      <c r="M78" s="2"/>
      <c r="N78" s="2"/>
      <c r="O78" s="2"/>
      <c r="P78" s="2"/>
      <c r="Q78" s="2"/>
    </row>
    <row r="79" spans="1:17" ht="15.75" customHeight="1" x14ac:dyDescent="0.25">
      <c r="A79" s="2"/>
      <c r="B79" s="2"/>
      <c r="C79" s="2"/>
      <c r="D79" s="2"/>
      <c r="E79" s="2"/>
      <c r="F79" s="2"/>
      <c r="G79" s="2"/>
      <c r="H79" s="2"/>
      <c r="I79" s="2"/>
      <c r="J79" s="2"/>
      <c r="K79" s="2"/>
      <c r="L79" s="2"/>
      <c r="M79" s="2"/>
      <c r="N79" s="2"/>
      <c r="O79" s="2"/>
      <c r="P79" s="2"/>
      <c r="Q79" s="2"/>
    </row>
    <row r="80" spans="1:17" ht="15.75" customHeight="1" x14ac:dyDescent="0.25">
      <c r="A80" s="2"/>
      <c r="B80" s="2"/>
      <c r="C80" s="2"/>
      <c r="D80" s="2"/>
      <c r="E80" s="2"/>
      <c r="F80" s="2"/>
      <c r="G80" s="2"/>
      <c r="H80" s="2"/>
      <c r="I80" s="2"/>
      <c r="J80" s="2"/>
      <c r="K80" s="23" t="s">
        <v>126</v>
      </c>
      <c r="L80" s="23" t="s">
        <v>127</v>
      </c>
      <c r="M80" s="23" t="s">
        <v>128</v>
      </c>
      <c r="N80" s="23" t="s">
        <v>129</v>
      </c>
      <c r="O80" s="2"/>
      <c r="P80" s="2"/>
      <c r="Q80" s="2"/>
    </row>
    <row r="81" spans="1:17" ht="15.75" customHeight="1" x14ac:dyDescent="0.25">
      <c r="A81" s="2"/>
      <c r="B81" s="2"/>
      <c r="C81" s="2"/>
      <c r="D81" s="2"/>
      <c r="E81" s="2"/>
      <c r="F81" s="2"/>
      <c r="G81" s="2"/>
      <c r="H81" s="2"/>
      <c r="I81" s="2"/>
      <c r="J81" s="2"/>
      <c r="K81" s="29">
        <v>0</v>
      </c>
      <c r="L81" s="29">
        <v>0</v>
      </c>
      <c r="M81" s="32">
        <f>K81+L81</f>
        <v>0</v>
      </c>
      <c r="N81" s="32">
        <f>M81-M63</f>
        <v>0</v>
      </c>
      <c r="O81" s="2"/>
      <c r="P81" s="2"/>
      <c r="Q81" s="2"/>
    </row>
    <row r="82" spans="1:17" ht="15.75" customHeight="1" x14ac:dyDescent="0.25">
      <c r="A82" s="2"/>
      <c r="B82" s="2"/>
      <c r="C82" s="2"/>
      <c r="D82" s="2"/>
      <c r="E82" s="2"/>
      <c r="F82" s="2"/>
      <c r="G82" s="2"/>
      <c r="H82" s="2"/>
      <c r="I82" s="2"/>
      <c r="J82" s="2"/>
      <c r="K82" s="35">
        <v>0</v>
      </c>
      <c r="L82" s="35">
        <f>L81-N81</f>
        <v>0</v>
      </c>
      <c r="M82" s="32">
        <f>K82+L82</f>
        <v>0</v>
      </c>
      <c r="N82" s="32">
        <f>N81/2</f>
        <v>0</v>
      </c>
      <c r="O82" s="2"/>
      <c r="P82" s="2"/>
      <c r="Q82" s="2"/>
    </row>
    <row r="83" spans="1:17" ht="15.75" customHeight="1" x14ac:dyDescent="0.25">
      <c r="A83" s="2"/>
      <c r="B83" s="2"/>
      <c r="C83" s="2"/>
      <c r="D83" s="2"/>
      <c r="E83" s="2"/>
      <c r="F83" s="2"/>
      <c r="G83" s="2"/>
      <c r="H83" s="2"/>
      <c r="I83" s="2"/>
      <c r="J83" s="2"/>
      <c r="K83" s="2"/>
      <c r="L83" s="2"/>
      <c r="M83" s="2"/>
      <c r="N83" s="2"/>
      <c r="O83" s="2"/>
      <c r="P83" s="2"/>
      <c r="Q83" s="2"/>
    </row>
    <row r="84" spans="1:17" ht="15.75" customHeight="1" x14ac:dyDescent="0.25">
      <c r="A84" s="2"/>
      <c r="B84" s="2"/>
      <c r="C84" s="2"/>
      <c r="D84" s="2"/>
      <c r="E84" s="2"/>
      <c r="F84" s="2"/>
      <c r="G84" s="2"/>
      <c r="H84" s="2"/>
      <c r="I84" s="2"/>
      <c r="J84" s="2"/>
      <c r="K84" s="2"/>
      <c r="L84" s="2"/>
      <c r="M84" s="2"/>
      <c r="N84" s="2"/>
      <c r="O84" s="2"/>
      <c r="P84" s="2"/>
      <c r="Q84" s="2"/>
    </row>
    <row r="85" spans="1:17" ht="15.75" customHeight="1" x14ac:dyDescent="0.25">
      <c r="A85" s="2"/>
      <c r="B85" s="2"/>
      <c r="C85" s="2"/>
      <c r="D85" s="2"/>
      <c r="E85" s="2"/>
      <c r="F85" s="2"/>
      <c r="G85" s="2"/>
      <c r="H85" s="2"/>
      <c r="I85" s="2"/>
      <c r="J85" s="2"/>
      <c r="K85" s="2"/>
      <c r="L85" s="2"/>
      <c r="M85" s="2"/>
      <c r="N85" s="2"/>
      <c r="O85" s="2"/>
      <c r="P85" s="2"/>
      <c r="Q85" s="2"/>
    </row>
    <row r="86" spans="1:17" ht="15.75" customHeight="1" x14ac:dyDescent="0.25">
      <c r="A86" s="2"/>
      <c r="B86" s="2"/>
      <c r="C86" s="2"/>
      <c r="D86" s="2"/>
      <c r="E86" s="2"/>
      <c r="F86" s="2"/>
      <c r="G86" s="2"/>
      <c r="H86" s="2"/>
      <c r="I86" s="2"/>
      <c r="J86" s="2"/>
      <c r="K86" s="2"/>
      <c r="L86" s="2"/>
      <c r="M86" s="2"/>
      <c r="N86" s="2"/>
      <c r="O86" s="2"/>
      <c r="P86" s="2"/>
      <c r="Q86" s="2"/>
    </row>
    <row r="87" spans="1:17" ht="15.75" customHeight="1" x14ac:dyDescent="0.25">
      <c r="A87" s="2"/>
      <c r="B87" s="2"/>
      <c r="C87" s="2"/>
      <c r="D87" s="2"/>
      <c r="E87" s="2"/>
      <c r="F87" s="2"/>
      <c r="G87" s="2"/>
      <c r="H87" s="2"/>
      <c r="I87" s="2"/>
      <c r="J87" s="2"/>
      <c r="K87" s="2"/>
      <c r="L87" s="2"/>
      <c r="M87" s="2"/>
      <c r="N87" s="2"/>
      <c r="O87" s="2"/>
      <c r="P87" s="2"/>
      <c r="Q87" s="2"/>
    </row>
    <row r="88" spans="1:17" ht="15.75" customHeight="1" x14ac:dyDescent="0.25">
      <c r="A88" s="2"/>
      <c r="B88" s="2"/>
      <c r="C88" s="2"/>
      <c r="D88" s="2"/>
      <c r="E88" s="2"/>
      <c r="F88" s="2"/>
      <c r="G88" s="2"/>
      <c r="H88" s="2"/>
      <c r="I88" s="2"/>
      <c r="J88" s="2"/>
      <c r="K88" s="2"/>
      <c r="L88" s="2"/>
      <c r="M88" s="2"/>
      <c r="N88" s="2"/>
      <c r="O88" s="2"/>
      <c r="P88" s="2"/>
      <c r="Q88" s="2"/>
    </row>
    <row r="89" spans="1:17" ht="15.75" customHeight="1" x14ac:dyDescent="0.25">
      <c r="A89" s="2"/>
      <c r="B89" s="2"/>
      <c r="C89" s="2"/>
      <c r="D89" s="2"/>
      <c r="E89" s="2"/>
      <c r="F89" s="2"/>
      <c r="G89" s="2"/>
      <c r="H89" s="2"/>
      <c r="I89" s="2"/>
      <c r="J89" s="2"/>
      <c r="K89" s="2"/>
      <c r="L89" s="2"/>
      <c r="M89" s="2"/>
      <c r="N89" s="2"/>
      <c r="O89" s="2"/>
      <c r="P89" s="2"/>
      <c r="Q89" s="2"/>
    </row>
    <row r="90" spans="1:17" ht="15.75" customHeight="1" x14ac:dyDescent="0.25">
      <c r="A90" s="2"/>
      <c r="B90" s="2"/>
      <c r="C90" s="2"/>
      <c r="D90" s="2"/>
      <c r="E90" s="2"/>
      <c r="F90" s="2"/>
      <c r="G90" s="2"/>
      <c r="H90" s="2"/>
      <c r="I90" s="2"/>
      <c r="J90" s="2"/>
      <c r="K90" s="2"/>
      <c r="L90" s="2"/>
      <c r="M90" s="2"/>
      <c r="N90" s="2"/>
      <c r="O90" s="2"/>
      <c r="P90" s="2"/>
      <c r="Q90" s="2"/>
    </row>
    <row r="91" spans="1:17" ht="15.75" customHeight="1" x14ac:dyDescent="0.25">
      <c r="A91" s="2"/>
      <c r="B91" s="2"/>
      <c r="C91" s="2"/>
      <c r="D91" s="2"/>
      <c r="E91" s="2"/>
      <c r="F91" s="2"/>
      <c r="G91" s="2"/>
      <c r="H91" s="2"/>
      <c r="I91" s="2"/>
      <c r="J91" s="2"/>
      <c r="K91" s="2"/>
      <c r="L91" s="2"/>
      <c r="M91" s="2"/>
      <c r="N91" s="2"/>
      <c r="O91" s="2"/>
      <c r="P91" s="2"/>
      <c r="Q91" s="2"/>
    </row>
    <row r="92" spans="1:17" ht="15.75" customHeight="1" x14ac:dyDescent="0.25">
      <c r="A92" s="2"/>
      <c r="B92" s="2"/>
      <c r="C92" s="2"/>
      <c r="D92" s="2"/>
      <c r="E92" s="2"/>
      <c r="F92" s="2"/>
      <c r="G92" s="2"/>
      <c r="H92" s="2"/>
      <c r="I92" s="2"/>
      <c r="J92" s="2"/>
      <c r="K92" s="2"/>
      <c r="L92" s="2"/>
      <c r="M92" s="2"/>
      <c r="N92" s="2"/>
      <c r="O92" s="2"/>
      <c r="P92" s="2"/>
      <c r="Q92" s="2"/>
    </row>
    <row r="93" spans="1:17" ht="15.75" customHeight="1" x14ac:dyDescent="0.25">
      <c r="A93" s="2"/>
      <c r="B93" s="2"/>
      <c r="C93" s="2"/>
      <c r="D93" s="2"/>
      <c r="E93" s="2"/>
      <c r="F93" s="2"/>
      <c r="G93" s="2"/>
      <c r="H93" s="2"/>
      <c r="I93" s="2"/>
      <c r="J93" s="2"/>
      <c r="K93" s="2"/>
      <c r="L93" s="2"/>
      <c r="M93" s="2"/>
      <c r="N93" s="2"/>
      <c r="O93" s="2"/>
      <c r="P93" s="2"/>
      <c r="Q93" s="2"/>
    </row>
    <row r="94" spans="1:17" ht="15.75" customHeight="1" x14ac:dyDescent="0.25">
      <c r="A94" s="2"/>
      <c r="B94" s="2"/>
      <c r="C94" s="2"/>
      <c r="D94" s="2"/>
      <c r="E94" s="2"/>
      <c r="F94" s="2"/>
      <c r="G94" s="2"/>
      <c r="H94" s="2"/>
      <c r="I94" s="2"/>
      <c r="J94" s="2"/>
      <c r="K94" s="2"/>
      <c r="L94" s="2"/>
      <c r="M94" s="2"/>
      <c r="N94" s="2"/>
      <c r="O94" s="2"/>
      <c r="P94" s="2"/>
      <c r="Q94" s="2"/>
    </row>
    <row r="95" spans="1:17" ht="15.75" customHeight="1" x14ac:dyDescent="0.25">
      <c r="A95" s="2"/>
      <c r="B95" s="2"/>
      <c r="C95" s="2"/>
      <c r="D95" s="2"/>
      <c r="E95" s="2"/>
      <c r="F95" s="2"/>
      <c r="G95" s="2"/>
      <c r="H95" s="2"/>
      <c r="I95" s="2"/>
      <c r="J95" s="2"/>
      <c r="K95" s="2"/>
      <c r="L95" s="2"/>
      <c r="M95" s="2"/>
      <c r="N95" s="2"/>
      <c r="O95" s="2"/>
      <c r="P95" s="2"/>
      <c r="Q95" s="2"/>
    </row>
    <row r="96" spans="1:17" ht="15.75" customHeight="1" x14ac:dyDescent="0.25">
      <c r="A96" s="2"/>
      <c r="B96" s="2"/>
      <c r="C96" s="2"/>
      <c r="D96" s="2"/>
      <c r="E96" s="2"/>
      <c r="F96" s="2"/>
      <c r="G96" s="2"/>
      <c r="H96" s="2"/>
      <c r="I96" s="2"/>
      <c r="J96" s="2"/>
      <c r="K96" s="2"/>
      <c r="L96" s="2"/>
      <c r="M96" s="2"/>
      <c r="N96" s="2"/>
      <c r="O96" s="2"/>
      <c r="P96" s="2"/>
      <c r="Q96" s="2"/>
    </row>
    <row r="97" spans="1:17" ht="15.75" customHeight="1" x14ac:dyDescent="0.25">
      <c r="A97" s="2"/>
      <c r="B97" s="2"/>
      <c r="C97" s="2"/>
      <c r="D97" s="2"/>
      <c r="E97" s="2"/>
      <c r="F97" s="2"/>
      <c r="G97" s="2"/>
      <c r="H97" s="2"/>
      <c r="I97" s="2"/>
      <c r="J97" s="2"/>
      <c r="K97" s="2"/>
      <c r="L97" s="2"/>
      <c r="M97" s="2"/>
      <c r="N97" s="2"/>
      <c r="O97" s="2"/>
      <c r="P97" s="2"/>
      <c r="Q97" s="2"/>
    </row>
    <row r="98" spans="1:17" ht="15.75" customHeight="1" x14ac:dyDescent="0.25">
      <c r="A98" s="2"/>
      <c r="B98" s="2"/>
      <c r="C98" s="2"/>
      <c r="D98" s="2"/>
      <c r="E98" s="2"/>
      <c r="F98" s="2"/>
      <c r="G98" s="2"/>
      <c r="H98" s="2"/>
      <c r="I98" s="2"/>
      <c r="J98" s="2"/>
      <c r="K98" s="2"/>
      <c r="L98" s="2"/>
      <c r="M98" s="2"/>
      <c r="N98" s="2"/>
      <c r="O98" s="2"/>
      <c r="P98" s="2"/>
      <c r="Q98" s="2"/>
    </row>
    <row r="99" spans="1:17" ht="15.75" customHeight="1" x14ac:dyDescent="0.25">
      <c r="A99" s="2"/>
      <c r="B99" s="2"/>
      <c r="C99" s="2"/>
      <c r="D99" s="2"/>
      <c r="E99" s="2"/>
      <c r="F99" s="2"/>
      <c r="G99" s="2"/>
      <c r="H99" s="2"/>
      <c r="I99" s="2"/>
      <c r="J99" s="2"/>
      <c r="K99" s="2"/>
      <c r="L99" s="2"/>
      <c r="M99" s="2"/>
      <c r="N99" s="2"/>
      <c r="O99" s="2"/>
      <c r="P99" s="2"/>
      <c r="Q99" s="2"/>
    </row>
    <row r="100" spans="1:17" ht="15.75" customHeight="1" x14ac:dyDescent="0.25">
      <c r="A100" s="2"/>
      <c r="B100" s="2"/>
      <c r="C100" s="2"/>
      <c r="D100" s="2"/>
      <c r="E100" s="2"/>
      <c r="F100" s="2"/>
      <c r="G100" s="2"/>
      <c r="H100" s="2"/>
      <c r="I100" s="2"/>
      <c r="J100" s="2"/>
      <c r="K100" s="2"/>
      <c r="L100" s="2"/>
      <c r="M100" s="2"/>
      <c r="N100" s="2"/>
      <c r="O100" s="2"/>
      <c r="P100" s="2"/>
      <c r="Q100" s="2"/>
    </row>
    <row r="101" spans="1:17" ht="15.75" customHeight="1" x14ac:dyDescent="0.25">
      <c r="A101" s="2"/>
      <c r="B101" s="2"/>
      <c r="C101" s="2"/>
      <c r="D101" s="2"/>
      <c r="E101" s="2"/>
      <c r="F101" s="2"/>
      <c r="G101" s="2"/>
      <c r="H101" s="2"/>
      <c r="I101" s="2"/>
      <c r="J101" s="2"/>
      <c r="K101" s="2"/>
      <c r="L101" s="2"/>
      <c r="M101" s="2"/>
      <c r="N101" s="2"/>
      <c r="O101" s="2"/>
      <c r="P101" s="2"/>
      <c r="Q101" s="2"/>
    </row>
  </sheetData>
  <mergeCells count="37">
    <mergeCell ref="L11:L12"/>
    <mergeCell ref="M11:N11"/>
    <mergeCell ref="A61:D61"/>
    <mergeCell ref="E61:J61"/>
    <mergeCell ref="A72:D72"/>
    <mergeCell ref="A62:G62"/>
    <mergeCell ref="A63:D64"/>
    <mergeCell ref="E63:G63"/>
    <mergeCell ref="E64:G64"/>
    <mergeCell ref="A66:J66"/>
    <mergeCell ref="H67:J67"/>
    <mergeCell ref="A9:B9"/>
    <mergeCell ref="C9:J9"/>
    <mergeCell ref="A10:B10"/>
    <mergeCell ref="C10:J10"/>
    <mergeCell ref="A11:A12"/>
    <mergeCell ref="B11:B12"/>
    <mergeCell ref="C11:C12"/>
    <mergeCell ref="D11:D12"/>
    <mergeCell ref="E11:E12"/>
    <mergeCell ref="F11:F12"/>
    <mergeCell ref="G11:G12"/>
    <mergeCell ref="H11:H12"/>
    <mergeCell ref="I11:I12"/>
    <mergeCell ref="J11:J12"/>
    <mergeCell ref="A6:B6"/>
    <mergeCell ref="C6:J6"/>
    <mergeCell ref="A7:B7"/>
    <mergeCell ref="C7:J7"/>
    <mergeCell ref="A8:B8"/>
    <mergeCell ref="C8:J8"/>
    <mergeCell ref="A1:J1"/>
    <mergeCell ref="A2:J2"/>
    <mergeCell ref="A3:J3"/>
    <mergeCell ref="A4:J4"/>
    <mergeCell ref="A5:B5"/>
    <mergeCell ref="C5:J5"/>
  </mergeCell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1"/>
  <sheetViews>
    <sheetView topLeftCell="E52" workbookViewId="0">
      <selection activeCell="M16" sqref="M16"/>
    </sheetView>
  </sheetViews>
  <sheetFormatPr defaultColWidth="14.42578125" defaultRowHeight="15" x14ac:dyDescent="0.25"/>
  <cols>
    <col min="1" max="1" width="10.5703125" style="93" customWidth="1"/>
    <col min="2" max="2" width="18.5703125" style="93" customWidth="1"/>
    <col min="3" max="4" width="12.7109375" style="93" customWidth="1"/>
    <col min="5" max="5" width="14.7109375" style="93" customWidth="1"/>
    <col min="6" max="6" width="12.42578125" style="93" customWidth="1"/>
    <col min="7" max="7" width="15.140625" style="93" customWidth="1"/>
    <col min="8" max="9" width="12.7109375" style="93" customWidth="1"/>
    <col min="10" max="10" width="15" style="93" customWidth="1"/>
    <col min="11" max="11" width="9.140625" style="93" customWidth="1"/>
    <col min="12" max="12" width="13" style="93" customWidth="1"/>
    <col min="13" max="13" width="12.7109375" style="93" customWidth="1"/>
    <col min="14" max="14" width="14.28515625" style="93" customWidth="1"/>
    <col min="15" max="15" width="7.85546875" style="93" customWidth="1"/>
    <col min="16" max="17" width="9.140625" style="93" customWidth="1"/>
    <col min="18" max="16384" width="14.42578125" style="93"/>
  </cols>
  <sheetData>
    <row r="1" spans="1:17" ht="24" x14ac:dyDescent="0.4">
      <c r="A1" s="108" t="s">
        <v>0</v>
      </c>
      <c r="B1" s="109"/>
      <c r="C1" s="109"/>
      <c r="D1" s="109"/>
      <c r="E1" s="109"/>
      <c r="F1" s="109"/>
      <c r="G1" s="109"/>
      <c r="H1" s="109"/>
      <c r="I1" s="109"/>
      <c r="J1" s="110"/>
      <c r="K1" s="1"/>
      <c r="L1" s="2"/>
      <c r="M1" s="2"/>
      <c r="N1" s="2"/>
      <c r="O1" s="3"/>
      <c r="P1" s="4" t="s">
        <v>1</v>
      </c>
      <c r="Q1" s="2"/>
    </row>
    <row r="2" spans="1:17" ht="18.75" x14ac:dyDescent="0.3">
      <c r="A2" s="111" t="s">
        <v>2</v>
      </c>
      <c r="B2" s="109"/>
      <c r="C2" s="109"/>
      <c r="D2" s="109"/>
      <c r="E2" s="109"/>
      <c r="F2" s="109"/>
      <c r="G2" s="109"/>
      <c r="H2" s="109"/>
      <c r="I2" s="109"/>
      <c r="J2" s="110"/>
      <c r="K2" s="2"/>
      <c r="L2" s="2"/>
      <c r="M2" s="2"/>
      <c r="N2" s="2"/>
      <c r="O2" s="5"/>
      <c r="P2" s="4" t="s">
        <v>3</v>
      </c>
      <c r="Q2" s="2"/>
    </row>
    <row r="3" spans="1:17" ht="18.75" customHeight="1" x14ac:dyDescent="0.25">
      <c r="A3" s="112" t="s">
        <v>255</v>
      </c>
      <c r="B3" s="113"/>
      <c r="C3" s="113"/>
      <c r="D3" s="113"/>
      <c r="E3" s="113"/>
      <c r="F3" s="113"/>
      <c r="G3" s="113"/>
      <c r="H3" s="113"/>
      <c r="I3" s="113"/>
      <c r="J3" s="114"/>
      <c r="K3" s="6"/>
      <c r="L3" s="6"/>
      <c r="N3" s="6"/>
      <c r="O3" s="6"/>
      <c r="P3" s="6"/>
      <c r="Q3" s="6"/>
    </row>
    <row r="4" spans="1:17" ht="24" x14ac:dyDescent="0.4">
      <c r="A4" s="108" t="s">
        <v>4</v>
      </c>
      <c r="B4" s="109"/>
      <c r="C4" s="109"/>
      <c r="D4" s="109"/>
      <c r="E4" s="109"/>
      <c r="F4" s="109"/>
      <c r="G4" s="109"/>
      <c r="H4" s="109"/>
      <c r="I4" s="109"/>
      <c r="J4" s="110"/>
      <c r="K4" s="2"/>
      <c r="L4" s="2"/>
      <c r="M4" s="6"/>
      <c r="N4" s="2"/>
      <c r="O4" s="2"/>
      <c r="P4" s="2"/>
      <c r="Q4" s="2"/>
    </row>
    <row r="5" spans="1:17" x14ac:dyDescent="0.25">
      <c r="A5" s="115" t="s">
        <v>5</v>
      </c>
      <c r="B5" s="110"/>
      <c r="C5" s="116" t="s">
        <v>6</v>
      </c>
      <c r="D5" s="109"/>
      <c r="E5" s="109"/>
      <c r="F5" s="109"/>
      <c r="G5" s="109"/>
      <c r="H5" s="109"/>
      <c r="I5" s="109"/>
      <c r="J5" s="110"/>
      <c r="K5" s="2"/>
      <c r="L5" s="2"/>
      <c r="M5" s="2"/>
      <c r="N5" s="2"/>
      <c r="O5" s="2"/>
      <c r="P5" s="2"/>
      <c r="Q5" s="2"/>
    </row>
    <row r="6" spans="1:17" ht="45" customHeight="1" x14ac:dyDescent="0.25">
      <c r="A6" s="117" t="s">
        <v>7</v>
      </c>
      <c r="B6" s="110"/>
      <c r="C6" s="118" t="s">
        <v>8</v>
      </c>
      <c r="D6" s="109"/>
      <c r="E6" s="109"/>
      <c r="F6" s="109"/>
      <c r="G6" s="109"/>
      <c r="H6" s="109"/>
      <c r="I6" s="109"/>
      <c r="J6" s="110"/>
      <c r="K6" s="2"/>
      <c r="L6" s="2"/>
      <c r="M6" s="2"/>
      <c r="N6" s="2"/>
      <c r="O6" s="2"/>
      <c r="P6" s="2"/>
      <c r="Q6" s="2"/>
    </row>
    <row r="7" spans="1:17" x14ac:dyDescent="0.25">
      <c r="A7" s="117" t="s">
        <v>9</v>
      </c>
      <c r="B7" s="110"/>
      <c r="C7" s="119" t="s">
        <v>10</v>
      </c>
      <c r="D7" s="109"/>
      <c r="E7" s="109"/>
      <c r="F7" s="109"/>
      <c r="G7" s="109"/>
      <c r="H7" s="109"/>
      <c r="I7" s="109"/>
      <c r="J7" s="110"/>
      <c r="K7" s="2"/>
      <c r="L7" s="2"/>
      <c r="M7" s="2"/>
      <c r="N7" s="2"/>
      <c r="O7" s="2"/>
      <c r="P7" s="2"/>
      <c r="Q7" s="2"/>
    </row>
    <row r="8" spans="1:17" x14ac:dyDescent="0.25">
      <c r="A8" s="117" t="s">
        <v>11</v>
      </c>
      <c r="B8" s="110"/>
      <c r="C8" s="119" t="s">
        <v>12</v>
      </c>
      <c r="D8" s="109"/>
      <c r="E8" s="109"/>
      <c r="F8" s="109"/>
      <c r="G8" s="109"/>
      <c r="H8" s="109"/>
      <c r="I8" s="109"/>
      <c r="J8" s="110"/>
      <c r="K8" s="2"/>
      <c r="L8" s="2"/>
      <c r="M8" s="2"/>
      <c r="N8" s="2"/>
      <c r="O8" s="2"/>
      <c r="P8" s="2"/>
      <c r="Q8" s="2"/>
    </row>
    <row r="9" spans="1:17" x14ac:dyDescent="0.25">
      <c r="A9" s="120" t="s">
        <v>13</v>
      </c>
      <c r="B9" s="110"/>
      <c r="C9" s="121" t="s">
        <v>256</v>
      </c>
      <c r="D9" s="122"/>
      <c r="E9" s="122"/>
      <c r="F9" s="122"/>
      <c r="G9" s="122"/>
      <c r="H9" s="122"/>
      <c r="I9" s="122"/>
      <c r="J9" s="123"/>
      <c r="K9" s="6"/>
      <c r="L9" s="6"/>
      <c r="M9" s="6"/>
      <c r="N9" s="6"/>
      <c r="O9" s="6"/>
      <c r="P9" s="6"/>
      <c r="Q9" s="6"/>
    </row>
    <row r="10" spans="1:17" x14ac:dyDescent="0.25">
      <c r="A10" s="117" t="s">
        <v>14</v>
      </c>
      <c r="B10" s="110"/>
      <c r="C10" s="121"/>
      <c r="D10" s="122"/>
      <c r="E10" s="122"/>
      <c r="F10" s="122"/>
      <c r="G10" s="122"/>
      <c r="H10" s="122"/>
      <c r="I10" s="122"/>
      <c r="J10" s="123"/>
      <c r="K10" s="2"/>
      <c r="L10" s="2"/>
      <c r="M10" s="2"/>
      <c r="N10" s="2"/>
      <c r="O10" s="2"/>
      <c r="P10" s="2"/>
      <c r="Q10" s="2"/>
    </row>
    <row r="11" spans="1:17" ht="33" customHeight="1" x14ac:dyDescent="0.25">
      <c r="A11" s="124" t="s">
        <v>15</v>
      </c>
      <c r="B11" s="124" t="s">
        <v>16</v>
      </c>
      <c r="C11" s="126" t="s">
        <v>17</v>
      </c>
      <c r="D11" s="126" t="s">
        <v>18</v>
      </c>
      <c r="E11" s="124" t="s">
        <v>19</v>
      </c>
      <c r="F11" s="124" t="s">
        <v>15</v>
      </c>
      <c r="G11" s="124" t="s">
        <v>16</v>
      </c>
      <c r="H11" s="126" t="s">
        <v>17</v>
      </c>
      <c r="I11" s="126" t="s">
        <v>18</v>
      </c>
      <c r="J11" s="124" t="s">
        <v>19</v>
      </c>
      <c r="K11" s="2"/>
      <c r="L11" s="175" t="s">
        <v>16</v>
      </c>
      <c r="M11" s="176" t="s">
        <v>293</v>
      </c>
      <c r="N11" s="176"/>
      <c r="O11" s="2"/>
      <c r="P11" s="2"/>
      <c r="Q11" s="2"/>
    </row>
    <row r="12" spans="1:17" ht="13.5" customHeight="1" x14ac:dyDescent="0.25">
      <c r="A12" s="125"/>
      <c r="B12" s="125"/>
      <c r="C12" s="125"/>
      <c r="D12" s="125"/>
      <c r="E12" s="125"/>
      <c r="F12" s="125"/>
      <c r="G12" s="125"/>
      <c r="H12" s="125"/>
      <c r="I12" s="125"/>
      <c r="J12" s="125"/>
      <c r="K12" s="2"/>
      <c r="L12" s="175"/>
      <c r="M12" s="7" t="s">
        <v>17</v>
      </c>
      <c r="N12" s="2" t="s">
        <v>18</v>
      </c>
      <c r="O12" s="2"/>
      <c r="P12" s="2"/>
      <c r="Q12" s="2"/>
    </row>
    <row r="13" spans="1:17" x14ac:dyDescent="0.25">
      <c r="A13" s="8">
        <v>1</v>
      </c>
      <c r="B13" s="9" t="s">
        <v>20</v>
      </c>
      <c r="C13" s="78">
        <v>225</v>
      </c>
      <c r="D13" s="81">
        <v>210</v>
      </c>
      <c r="E13" s="11">
        <f t="shared" ref="E13:E60" si="0">SUM(C13,D13)</f>
        <v>435</v>
      </c>
      <c r="F13" s="8">
        <v>49</v>
      </c>
      <c r="G13" s="12" t="s">
        <v>21</v>
      </c>
      <c r="H13" s="78">
        <v>225</v>
      </c>
      <c r="I13" s="81">
        <v>210</v>
      </c>
      <c r="J13" s="8">
        <f t="shared" ref="J13:J60" si="1">SUM(H13,I13)</f>
        <v>435</v>
      </c>
      <c r="K13" s="2"/>
      <c r="L13" s="2"/>
      <c r="M13" s="7"/>
      <c r="N13" s="7"/>
      <c r="O13" s="2"/>
      <c r="P13" s="2"/>
      <c r="Q13" s="2"/>
    </row>
    <row r="14" spans="1:17" x14ac:dyDescent="0.25">
      <c r="A14" s="8">
        <f t="shared" ref="A14:A36" si="2">A13+1</f>
        <v>2</v>
      </c>
      <c r="B14" s="9" t="s">
        <v>22</v>
      </c>
      <c r="C14" s="78">
        <v>225</v>
      </c>
      <c r="D14" s="81">
        <v>210</v>
      </c>
      <c r="E14" s="11">
        <f t="shared" si="0"/>
        <v>435</v>
      </c>
      <c r="F14" s="8">
        <f t="shared" ref="F14:F36" si="3">F13+1</f>
        <v>50</v>
      </c>
      <c r="G14" s="12" t="s">
        <v>23</v>
      </c>
      <c r="H14" s="78">
        <v>225</v>
      </c>
      <c r="I14" s="81">
        <v>210</v>
      </c>
      <c r="J14" s="8">
        <f t="shared" si="1"/>
        <v>435</v>
      </c>
      <c r="K14" s="2"/>
      <c r="L14" s="2" t="s">
        <v>20</v>
      </c>
      <c r="M14" s="7">
        <f>AVERAGE(C13:C16)</f>
        <v>225</v>
      </c>
      <c r="N14" s="7">
        <f>AVERAGE(D13:D16)</f>
        <v>210</v>
      </c>
      <c r="O14" s="2"/>
      <c r="P14" s="2"/>
      <c r="Q14" s="2"/>
    </row>
    <row r="15" spans="1:17" x14ac:dyDescent="0.25">
      <c r="A15" s="8">
        <f t="shared" si="2"/>
        <v>3</v>
      </c>
      <c r="B15" s="9" t="s">
        <v>24</v>
      </c>
      <c r="C15" s="78">
        <v>225</v>
      </c>
      <c r="D15" s="81">
        <v>210</v>
      </c>
      <c r="E15" s="11">
        <f t="shared" si="0"/>
        <v>435</v>
      </c>
      <c r="F15" s="8">
        <f t="shared" si="3"/>
        <v>51</v>
      </c>
      <c r="G15" s="12" t="s">
        <v>25</v>
      </c>
      <c r="H15" s="78">
        <v>225</v>
      </c>
      <c r="I15" s="81">
        <v>210</v>
      </c>
      <c r="J15" s="8">
        <f t="shared" si="1"/>
        <v>435</v>
      </c>
      <c r="K15" s="2"/>
      <c r="L15" s="2" t="s">
        <v>28</v>
      </c>
      <c r="M15" s="7">
        <f>AVERAGE(C17:C20)</f>
        <v>225</v>
      </c>
      <c r="N15" s="7">
        <f>AVERAGE(D17:D20)</f>
        <v>210</v>
      </c>
      <c r="O15" s="2"/>
      <c r="P15" s="2"/>
      <c r="Q15" s="2"/>
    </row>
    <row r="16" spans="1:17" x14ac:dyDescent="0.25">
      <c r="A16" s="8">
        <f t="shared" si="2"/>
        <v>4</v>
      </c>
      <c r="B16" s="9" t="s">
        <v>26</v>
      </c>
      <c r="C16" s="78">
        <v>225</v>
      </c>
      <c r="D16" s="81">
        <v>210</v>
      </c>
      <c r="E16" s="11">
        <f t="shared" si="0"/>
        <v>435</v>
      </c>
      <c r="F16" s="8">
        <f t="shared" si="3"/>
        <v>52</v>
      </c>
      <c r="G16" s="12" t="s">
        <v>27</v>
      </c>
      <c r="H16" s="78">
        <v>225</v>
      </c>
      <c r="I16" s="81">
        <v>210</v>
      </c>
      <c r="J16" s="8">
        <f t="shared" si="1"/>
        <v>435</v>
      </c>
      <c r="K16" s="2"/>
      <c r="L16" s="2" t="s">
        <v>36</v>
      </c>
      <c r="M16" s="7">
        <f>AVERAGE(C21:C24)</f>
        <v>225</v>
      </c>
      <c r="N16" s="7">
        <f>AVERAGE(D21:D24)</f>
        <v>210</v>
      </c>
      <c r="O16" s="2"/>
      <c r="P16" s="2"/>
      <c r="Q16" s="2"/>
    </row>
    <row r="17" spans="1:17" x14ac:dyDescent="0.25">
      <c r="A17" s="8">
        <f t="shared" si="2"/>
        <v>5</v>
      </c>
      <c r="B17" s="9" t="s">
        <v>28</v>
      </c>
      <c r="C17" s="78">
        <v>225</v>
      </c>
      <c r="D17" s="81">
        <v>210</v>
      </c>
      <c r="E17" s="11">
        <f t="shared" si="0"/>
        <v>435</v>
      </c>
      <c r="F17" s="8">
        <f t="shared" si="3"/>
        <v>53</v>
      </c>
      <c r="G17" s="12" t="s">
        <v>29</v>
      </c>
      <c r="H17" s="78">
        <v>225</v>
      </c>
      <c r="I17" s="81">
        <v>210</v>
      </c>
      <c r="J17" s="8">
        <f t="shared" si="1"/>
        <v>435</v>
      </c>
      <c r="K17" s="2"/>
      <c r="L17" s="2" t="s">
        <v>44</v>
      </c>
      <c r="M17" s="7">
        <f>AVERAGE(C25:C28)</f>
        <v>225</v>
      </c>
      <c r="N17" s="7">
        <f>AVERAGE(D25:D28)</f>
        <v>210</v>
      </c>
      <c r="O17" s="2"/>
      <c r="P17" s="2"/>
      <c r="Q17" s="2"/>
    </row>
    <row r="18" spans="1:17" x14ac:dyDescent="0.25">
      <c r="A18" s="8">
        <f t="shared" si="2"/>
        <v>6</v>
      </c>
      <c r="B18" s="9" t="s">
        <v>30</v>
      </c>
      <c r="C18" s="78">
        <v>225</v>
      </c>
      <c r="D18" s="81">
        <v>210</v>
      </c>
      <c r="E18" s="11">
        <f t="shared" si="0"/>
        <v>435</v>
      </c>
      <c r="F18" s="8">
        <f t="shared" si="3"/>
        <v>54</v>
      </c>
      <c r="G18" s="12" t="s">
        <v>31</v>
      </c>
      <c r="H18" s="78">
        <v>225</v>
      </c>
      <c r="I18" s="81">
        <v>210</v>
      </c>
      <c r="J18" s="8">
        <f t="shared" si="1"/>
        <v>435</v>
      </c>
      <c r="K18" s="2"/>
      <c r="L18" s="2" t="s">
        <v>52</v>
      </c>
      <c r="M18" s="7">
        <f>AVERAGE(C29:C32)</f>
        <v>225</v>
      </c>
      <c r="N18" s="7">
        <f>AVERAGE(D29:D32)</f>
        <v>210</v>
      </c>
      <c r="O18" s="2"/>
      <c r="P18" s="2"/>
      <c r="Q18" s="2"/>
    </row>
    <row r="19" spans="1:17" x14ac:dyDescent="0.25">
      <c r="A19" s="8">
        <f t="shared" si="2"/>
        <v>7</v>
      </c>
      <c r="B19" s="9" t="s">
        <v>32</v>
      </c>
      <c r="C19" s="78">
        <v>225</v>
      </c>
      <c r="D19" s="81">
        <v>210</v>
      </c>
      <c r="E19" s="11">
        <f t="shared" si="0"/>
        <v>435</v>
      </c>
      <c r="F19" s="8">
        <f t="shared" si="3"/>
        <v>55</v>
      </c>
      <c r="G19" s="12" t="s">
        <v>33</v>
      </c>
      <c r="H19" s="78">
        <v>225</v>
      </c>
      <c r="I19" s="81">
        <v>210</v>
      </c>
      <c r="J19" s="8">
        <f t="shared" si="1"/>
        <v>435</v>
      </c>
      <c r="K19" s="2"/>
      <c r="L19" s="2" t="s">
        <v>60</v>
      </c>
      <c r="M19" s="7">
        <f>AVERAGE(C33:C36)</f>
        <v>225</v>
      </c>
      <c r="N19" s="7">
        <f>AVERAGE(D33:D36)</f>
        <v>210</v>
      </c>
      <c r="O19" s="2"/>
      <c r="P19" s="2"/>
      <c r="Q19" s="2"/>
    </row>
    <row r="20" spans="1:17" x14ac:dyDescent="0.25">
      <c r="A20" s="8">
        <f t="shared" si="2"/>
        <v>8</v>
      </c>
      <c r="B20" s="9" t="s">
        <v>34</v>
      </c>
      <c r="C20" s="78">
        <v>225</v>
      </c>
      <c r="D20" s="81">
        <v>210</v>
      </c>
      <c r="E20" s="11">
        <f t="shared" si="0"/>
        <v>435</v>
      </c>
      <c r="F20" s="8">
        <f t="shared" si="3"/>
        <v>56</v>
      </c>
      <c r="G20" s="12" t="s">
        <v>35</v>
      </c>
      <c r="H20" s="78">
        <v>225</v>
      </c>
      <c r="I20" s="81">
        <v>210</v>
      </c>
      <c r="J20" s="8">
        <f t="shared" si="1"/>
        <v>435</v>
      </c>
      <c r="K20" s="2"/>
      <c r="L20" s="2" t="s">
        <v>68</v>
      </c>
      <c r="M20" s="7">
        <f>AVERAGE(C37:C40)</f>
        <v>225</v>
      </c>
      <c r="N20" s="7">
        <f>AVERAGE(D37:D40)</f>
        <v>210</v>
      </c>
      <c r="O20" s="2"/>
      <c r="P20" s="2"/>
      <c r="Q20" s="2"/>
    </row>
    <row r="21" spans="1:17" ht="15.75" customHeight="1" x14ac:dyDescent="0.25">
      <c r="A21" s="8">
        <f t="shared" si="2"/>
        <v>9</v>
      </c>
      <c r="B21" s="9" t="s">
        <v>36</v>
      </c>
      <c r="C21" s="78">
        <v>225</v>
      </c>
      <c r="D21" s="81">
        <v>210</v>
      </c>
      <c r="E21" s="11">
        <f t="shared" si="0"/>
        <v>435</v>
      </c>
      <c r="F21" s="8">
        <f t="shared" si="3"/>
        <v>57</v>
      </c>
      <c r="G21" s="12" t="s">
        <v>37</v>
      </c>
      <c r="H21" s="78">
        <v>225</v>
      </c>
      <c r="I21" s="81">
        <v>210</v>
      </c>
      <c r="J21" s="8">
        <f t="shared" si="1"/>
        <v>435</v>
      </c>
      <c r="K21" s="2"/>
      <c r="L21" s="2" t="s">
        <v>76</v>
      </c>
      <c r="M21" s="7">
        <f>AVERAGE(C41:C44)</f>
        <v>225</v>
      </c>
      <c r="N21" s="7">
        <f>AVERAGE(D41:D44)</f>
        <v>210</v>
      </c>
      <c r="O21" s="2"/>
      <c r="P21" s="2"/>
      <c r="Q21" s="2"/>
    </row>
    <row r="22" spans="1:17" ht="15.75" customHeight="1" x14ac:dyDescent="0.25">
      <c r="A22" s="8">
        <f t="shared" si="2"/>
        <v>10</v>
      </c>
      <c r="B22" s="9" t="s">
        <v>38</v>
      </c>
      <c r="C22" s="78">
        <v>225</v>
      </c>
      <c r="D22" s="81">
        <v>210</v>
      </c>
      <c r="E22" s="11">
        <f t="shared" si="0"/>
        <v>435</v>
      </c>
      <c r="F22" s="8">
        <f t="shared" si="3"/>
        <v>58</v>
      </c>
      <c r="G22" s="12" t="s">
        <v>39</v>
      </c>
      <c r="H22" s="78">
        <v>225</v>
      </c>
      <c r="I22" s="81">
        <v>210</v>
      </c>
      <c r="J22" s="8">
        <f t="shared" si="1"/>
        <v>435</v>
      </c>
      <c r="K22" s="2"/>
      <c r="L22" s="2" t="s">
        <v>84</v>
      </c>
      <c r="M22" s="7">
        <f>AVERAGE(C45:C48)</f>
        <v>225</v>
      </c>
      <c r="N22" s="7">
        <f>AVERAGE(D45:D48)</f>
        <v>210</v>
      </c>
      <c r="O22" s="2"/>
      <c r="P22" s="2"/>
      <c r="Q22" s="2"/>
    </row>
    <row r="23" spans="1:17" ht="15.75" customHeight="1" x14ac:dyDescent="0.25">
      <c r="A23" s="8">
        <f t="shared" si="2"/>
        <v>11</v>
      </c>
      <c r="B23" s="9" t="s">
        <v>40</v>
      </c>
      <c r="C23" s="78">
        <v>225</v>
      </c>
      <c r="D23" s="81">
        <v>210</v>
      </c>
      <c r="E23" s="11">
        <f t="shared" si="0"/>
        <v>435</v>
      </c>
      <c r="F23" s="8">
        <f t="shared" si="3"/>
        <v>59</v>
      </c>
      <c r="G23" s="12" t="s">
        <v>41</v>
      </c>
      <c r="H23" s="78">
        <v>225</v>
      </c>
      <c r="I23" s="81">
        <v>210</v>
      </c>
      <c r="J23" s="8">
        <f t="shared" si="1"/>
        <v>435</v>
      </c>
      <c r="K23" s="2"/>
      <c r="L23" s="2" t="s">
        <v>92</v>
      </c>
      <c r="M23" s="7">
        <f>AVERAGE(C49:C52)</f>
        <v>225</v>
      </c>
      <c r="N23" s="7">
        <f>AVERAGE(D49:D52)</f>
        <v>210</v>
      </c>
      <c r="O23" s="2"/>
      <c r="P23" s="2"/>
      <c r="Q23" s="2"/>
    </row>
    <row r="24" spans="1:17" ht="15.75" customHeight="1" x14ac:dyDescent="0.25">
      <c r="A24" s="8">
        <f t="shared" si="2"/>
        <v>12</v>
      </c>
      <c r="B24" s="9" t="s">
        <v>42</v>
      </c>
      <c r="C24" s="78">
        <v>225</v>
      </c>
      <c r="D24" s="81">
        <v>210</v>
      </c>
      <c r="E24" s="11">
        <f t="shared" si="0"/>
        <v>435</v>
      </c>
      <c r="F24" s="8">
        <f t="shared" si="3"/>
        <v>60</v>
      </c>
      <c r="G24" s="12" t="s">
        <v>43</v>
      </c>
      <c r="H24" s="78">
        <v>225</v>
      </c>
      <c r="I24" s="81">
        <v>210</v>
      </c>
      <c r="J24" s="8">
        <f t="shared" si="1"/>
        <v>435</v>
      </c>
      <c r="K24" s="2"/>
      <c r="L24" s="13" t="s">
        <v>100</v>
      </c>
      <c r="M24" s="7">
        <f>AVERAGE(C53:C56)</f>
        <v>225</v>
      </c>
      <c r="N24" s="7">
        <f>AVERAGE(D53:D56)</f>
        <v>210</v>
      </c>
      <c r="O24" s="2"/>
      <c r="P24" s="2"/>
      <c r="Q24" s="2"/>
    </row>
    <row r="25" spans="1:17" ht="15.75" customHeight="1" x14ac:dyDescent="0.25">
      <c r="A25" s="8">
        <f t="shared" si="2"/>
        <v>13</v>
      </c>
      <c r="B25" s="9" t="s">
        <v>44</v>
      </c>
      <c r="C25" s="78">
        <v>225</v>
      </c>
      <c r="D25" s="81">
        <v>210</v>
      </c>
      <c r="E25" s="11">
        <f t="shared" si="0"/>
        <v>435</v>
      </c>
      <c r="F25" s="8">
        <f t="shared" si="3"/>
        <v>61</v>
      </c>
      <c r="G25" s="12" t="s">
        <v>45</v>
      </c>
      <c r="H25" s="78">
        <v>225</v>
      </c>
      <c r="I25" s="81">
        <v>210</v>
      </c>
      <c r="J25" s="8">
        <f t="shared" si="1"/>
        <v>435</v>
      </c>
      <c r="K25" s="2"/>
      <c r="L25" s="16" t="s">
        <v>108</v>
      </c>
      <c r="M25" s="7">
        <f>AVERAGE(C57:C60)</f>
        <v>225</v>
      </c>
      <c r="N25" s="7">
        <f>AVERAGE(D57:D60)</f>
        <v>210</v>
      </c>
      <c r="O25" s="2"/>
      <c r="P25" s="2"/>
      <c r="Q25" s="2"/>
    </row>
    <row r="26" spans="1:17" ht="15.75" customHeight="1" x14ac:dyDescent="0.25">
      <c r="A26" s="8">
        <f t="shared" si="2"/>
        <v>14</v>
      </c>
      <c r="B26" s="9" t="s">
        <v>46</v>
      </c>
      <c r="C26" s="78">
        <v>225</v>
      </c>
      <c r="D26" s="81">
        <v>210</v>
      </c>
      <c r="E26" s="11">
        <f t="shared" si="0"/>
        <v>435</v>
      </c>
      <c r="F26" s="8">
        <f t="shared" si="3"/>
        <v>62</v>
      </c>
      <c r="G26" s="12" t="s">
        <v>47</v>
      </c>
      <c r="H26" s="78">
        <v>225</v>
      </c>
      <c r="I26" s="81">
        <v>210</v>
      </c>
      <c r="J26" s="8">
        <f t="shared" si="1"/>
        <v>435</v>
      </c>
      <c r="K26" s="2"/>
      <c r="L26" s="16" t="s">
        <v>21</v>
      </c>
      <c r="M26" s="7">
        <f>AVERAGE(H13:H16)</f>
        <v>225</v>
      </c>
      <c r="N26" s="7">
        <f>AVERAGE(I13:I16)</f>
        <v>210</v>
      </c>
      <c r="O26" s="2"/>
      <c r="P26" s="2"/>
      <c r="Q26" s="2"/>
    </row>
    <row r="27" spans="1:17" ht="15.75" customHeight="1" x14ac:dyDescent="0.25">
      <c r="A27" s="8">
        <f t="shared" si="2"/>
        <v>15</v>
      </c>
      <c r="B27" s="9" t="s">
        <v>48</v>
      </c>
      <c r="C27" s="78">
        <v>225</v>
      </c>
      <c r="D27" s="81">
        <v>210</v>
      </c>
      <c r="E27" s="11">
        <f t="shared" si="0"/>
        <v>435</v>
      </c>
      <c r="F27" s="8">
        <f t="shared" si="3"/>
        <v>63</v>
      </c>
      <c r="G27" s="12" t="s">
        <v>49</v>
      </c>
      <c r="H27" s="78">
        <v>225</v>
      </c>
      <c r="I27" s="81">
        <v>210</v>
      </c>
      <c r="J27" s="8">
        <f t="shared" si="1"/>
        <v>435</v>
      </c>
      <c r="K27" s="2"/>
      <c r="L27" s="24" t="s">
        <v>29</v>
      </c>
      <c r="M27" s="7">
        <f>AVERAGE(H17:H20)</f>
        <v>225</v>
      </c>
      <c r="N27" s="7">
        <f>AVERAGE(I17:I20)</f>
        <v>210</v>
      </c>
      <c r="O27" s="2"/>
      <c r="P27" s="2"/>
      <c r="Q27" s="2"/>
    </row>
    <row r="28" spans="1:17" ht="15.75" customHeight="1" x14ac:dyDescent="0.25">
      <c r="A28" s="8">
        <f t="shared" si="2"/>
        <v>16</v>
      </c>
      <c r="B28" s="9" t="s">
        <v>50</v>
      </c>
      <c r="C28" s="78">
        <v>225</v>
      </c>
      <c r="D28" s="81">
        <v>210</v>
      </c>
      <c r="E28" s="11">
        <f t="shared" si="0"/>
        <v>435</v>
      </c>
      <c r="F28" s="8">
        <f t="shared" si="3"/>
        <v>64</v>
      </c>
      <c r="G28" s="12" t="s">
        <v>51</v>
      </c>
      <c r="H28" s="78">
        <v>225</v>
      </c>
      <c r="I28" s="81">
        <v>210</v>
      </c>
      <c r="J28" s="8">
        <f t="shared" si="1"/>
        <v>435</v>
      </c>
      <c r="K28" s="2"/>
      <c r="L28" s="2" t="s">
        <v>37</v>
      </c>
      <c r="M28" s="7">
        <f>AVERAGE(H21:H24)</f>
        <v>225</v>
      </c>
      <c r="N28" s="7">
        <f>AVERAGE(I21:I24)</f>
        <v>210</v>
      </c>
      <c r="O28" s="2"/>
      <c r="P28" s="2"/>
      <c r="Q28" s="2"/>
    </row>
    <row r="29" spans="1:17" ht="15.75" customHeight="1" x14ac:dyDescent="0.25">
      <c r="A29" s="8">
        <f t="shared" si="2"/>
        <v>17</v>
      </c>
      <c r="B29" s="9" t="s">
        <v>52</v>
      </c>
      <c r="C29" s="78">
        <v>225</v>
      </c>
      <c r="D29" s="81">
        <v>210</v>
      </c>
      <c r="E29" s="11">
        <f t="shared" si="0"/>
        <v>435</v>
      </c>
      <c r="F29" s="8">
        <f t="shared" si="3"/>
        <v>65</v>
      </c>
      <c r="G29" s="12" t="s">
        <v>53</v>
      </c>
      <c r="H29" s="78">
        <v>225</v>
      </c>
      <c r="I29" s="81">
        <v>210</v>
      </c>
      <c r="J29" s="8">
        <f t="shared" si="1"/>
        <v>435</v>
      </c>
      <c r="K29" s="2"/>
      <c r="L29" s="2" t="s">
        <v>45</v>
      </c>
      <c r="M29" s="7">
        <f>AVERAGE(H25:H28)</f>
        <v>225</v>
      </c>
      <c r="N29" s="7">
        <f>AVERAGE(I25:I28)</f>
        <v>210</v>
      </c>
      <c r="O29" s="2"/>
      <c r="P29" s="2"/>
      <c r="Q29" s="2"/>
    </row>
    <row r="30" spans="1:17" ht="15.75" customHeight="1" x14ac:dyDescent="0.25">
      <c r="A30" s="8">
        <f t="shared" si="2"/>
        <v>18</v>
      </c>
      <c r="B30" s="9" t="s">
        <v>54</v>
      </c>
      <c r="C30" s="78">
        <v>225</v>
      </c>
      <c r="D30" s="81">
        <v>210</v>
      </c>
      <c r="E30" s="11">
        <f t="shared" si="0"/>
        <v>435</v>
      </c>
      <c r="F30" s="8">
        <f t="shared" si="3"/>
        <v>66</v>
      </c>
      <c r="G30" s="12" t="s">
        <v>55</v>
      </c>
      <c r="H30" s="78">
        <v>225</v>
      </c>
      <c r="I30" s="81">
        <v>210</v>
      </c>
      <c r="J30" s="8">
        <f t="shared" si="1"/>
        <v>435</v>
      </c>
      <c r="K30" s="2"/>
      <c r="L30" s="2" t="s">
        <v>53</v>
      </c>
      <c r="M30" s="7">
        <f>AVERAGE(H29:H32)</f>
        <v>225</v>
      </c>
      <c r="N30" s="7">
        <f>AVERAGE(I29:I32)</f>
        <v>210</v>
      </c>
      <c r="O30" s="2"/>
      <c r="P30" s="2"/>
      <c r="Q30" s="2"/>
    </row>
    <row r="31" spans="1:17" ht="15.75" customHeight="1" x14ac:dyDescent="0.25">
      <c r="A31" s="8">
        <f t="shared" si="2"/>
        <v>19</v>
      </c>
      <c r="B31" s="9" t="s">
        <v>56</v>
      </c>
      <c r="C31" s="78">
        <v>225</v>
      </c>
      <c r="D31" s="81">
        <v>210</v>
      </c>
      <c r="E31" s="11">
        <f t="shared" si="0"/>
        <v>435</v>
      </c>
      <c r="F31" s="8">
        <f t="shared" si="3"/>
        <v>67</v>
      </c>
      <c r="G31" s="12" t="s">
        <v>57</v>
      </c>
      <c r="H31" s="78">
        <v>225</v>
      </c>
      <c r="I31" s="81">
        <v>210</v>
      </c>
      <c r="J31" s="8">
        <f t="shared" si="1"/>
        <v>435</v>
      </c>
      <c r="K31" s="2"/>
      <c r="L31" s="2" t="s">
        <v>61</v>
      </c>
      <c r="M31" s="7">
        <f>AVERAGE(H33:H36)</f>
        <v>225</v>
      </c>
      <c r="N31" s="7">
        <f>AVERAGE(I33:I36)</f>
        <v>210</v>
      </c>
      <c r="O31" s="2"/>
      <c r="P31" s="2"/>
      <c r="Q31" s="2"/>
    </row>
    <row r="32" spans="1:17" ht="15.75" customHeight="1" x14ac:dyDescent="0.25">
      <c r="A32" s="8">
        <f t="shared" si="2"/>
        <v>20</v>
      </c>
      <c r="B32" s="9" t="s">
        <v>58</v>
      </c>
      <c r="C32" s="78">
        <v>225</v>
      </c>
      <c r="D32" s="81">
        <v>210</v>
      </c>
      <c r="E32" s="11">
        <f t="shared" si="0"/>
        <v>435</v>
      </c>
      <c r="F32" s="8">
        <f t="shared" si="3"/>
        <v>68</v>
      </c>
      <c r="G32" s="12" t="s">
        <v>59</v>
      </c>
      <c r="H32" s="78">
        <v>225</v>
      </c>
      <c r="I32" s="81">
        <v>210</v>
      </c>
      <c r="J32" s="8">
        <f t="shared" si="1"/>
        <v>435</v>
      </c>
      <c r="K32" s="2"/>
      <c r="L32" s="2" t="s">
        <v>69</v>
      </c>
      <c r="M32" s="7">
        <f>AVERAGE(H37:H40)</f>
        <v>225</v>
      </c>
      <c r="N32" s="7">
        <f>AVERAGE(I37:I40)</f>
        <v>210</v>
      </c>
      <c r="O32" s="2"/>
      <c r="P32" s="2"/>
      <c r="Q32" s="2"/>
    </row>
    <row r="33" spans="1:17" ht="15.75" customHeight="1" x14ac:dyDescent="0.25">
      <c r="A33" s="8">
        <f t="shared" si="2"/>
        <v>21</v>
      </c>
      <c r="B33" s="9" t="s">
        <v>60</v>
      </c>
      <c r="C33" s="78">
        <v>225</v>
      </c>
      <c r="D33" s="81">
        <v>210</v>
      </c>
      <c r="E33" s="11">
        <f t="shared" si="0"/>
        <v>435</v>
      </c>
      <c r="F33" s="8">
        <f t="shared" si="3"/>
        <v>69</v>
      </c>
      <c r="G33" s="12" t="s">
        <v>61</v>
      </c>
      <c r="H33" s="78">
        <v>225</v>
      </c>
      <c r="I33" s="81">
        <v>210</v>
      </c>
      <c r="J33" s="8">
        <f t="shared" si="1"/>
        <v>435</v>
      </c>
      <c r="K33" s="2"/>
      <c r="L33" s="2" t="s">
        <v>77</v>
      </c>
      <c r="M33" s="7">
        <f>AVERAGE(H41:H44)</f>
        <v>225</v>
      </c>
      <c r="N33" s="7">
        <f>AVERAGE(I41:I44)</f>
        <v>210</v>
      </c>
      <c r="O33" s="2"/>
      <c r="P33" s="2"/>
      <c r="Q33" s="2"/>
    </row>
    <row r="34" spans="1:17" ht="15.75" customHeight="1" x14ac:dyDescent="0.25">
      <c r="A34" s="8">
        <f t="shared" si="2"/>
        <v>22</v>
      </c>
      <c r="B34" s="9" t="s">
        <v>62</v>
      </c>
      <c r="C34" s="78">
        <v>225</v>
      </c>
      <c r="D34" s="81">
        <v>210</v>
      </c>
      <c r="E34" s="11">
        <f t="shared" si="0"/>
        <v>435</v>
      </c>
      <c r="F34" s="8">
        <f t="shared" si="3"/>
        <v>70</v>
      </c>
      <c r="G34" s="12" t="s">
        <v>63</v>
      </c>
      <c r="H34" s="78">
        <v>225</v>
      </c>
      <c r="I34" s="81">
        <v>210</v>
      </c>
      <c r="J34" s="8">
        <f t="shared" si="1"/>
        <v>435</v>
      </c>
      <c r="K34" s="2"/>
      <c r="L34" s="2" t="s">
        <v>85</v>
      </c>
      <c r="M34" s="7">
        <f>AVERAGE(H45:H48)</f>
        <v>225</v>
      </c>
      <c r="N34" s="7">
        <f>AVERAGE(I45:I48)</f>
        <v>210</v>
      </c>
      <c r="O34" s="2"/>
      <c r="P34" s="2"/>
      <c r="Q34" s="2"/>
    </row>
    <row r="35" spans="1:17" ht="15.75" customHeight="1" x14ac:dyDescent="0.25">
      <c r="A35" s="8">
        <f t="shared" si="2"/>
        <v>23</v>
      </c>
      <c r="B35" s="9" t="s">
        <v>64</v>
      </c>
      <c r="C35" s="78">
        <v>225</v>
      </c>
      <c r="D35" s="81">
        <v>210</v>
      </c>
      <c r="E35" s="11">
        <f t="shared" si="0"/>
        <v>435</v>
      </c>
      <c r="F35" s="8">
        <f t="shared" si="3"/>
        <v>71</v>
      </c>
      <c r="G35" s="12" t="s">
        <v>65</v>
      </c>
      <c r="H35" s="78">
        <v>225</v>
      </c>
      <c r="I35" s="81">
        <v>210</v>
      </c>
      <c r="J35" s="8">
        <f t="shared" si="1"/>
        <v>435</v>
      </c>
      <c r="K35" s="2"/>
      <c r="L35" s="2" t="s">
        <v>93</v>
      </c>
      <c r="M35" s="7">
        <f>AVERAGE(H49:H52)</f>
        <v>225</v>
      </c>
      <c r="N35" s="7">
        <f>AVERAGE(I49:I52)</f>
        <v>210</v>
      </c>
      <c r="O35" s="2"/>
      <c r="P35" s="2"/>
      <c r="Q35" s="2"/>
    </row>
    <row r="36" spans="1:17" ht="15.75" customHeight="1" x14ac:dyDescent="0.25">
      <c r="A36" s="8">
        <f t="shared" si="2"/>
        <v>24</v>
      </c>
      <c r="B36" s="9" t="s">
        <v>66</v>
      </c>
      <c r="C36" s="78">
        <v>225</v>
      </c>
      <c r="D36" s="81">
        <v>210</v>
      </c>
      <c r="E36" s="11">
        <f t="shared" si="0"/>
        <v>435</v>
      </c>
      <c r="F36" s="8">
        <f t="shared" si="3"/>
        <v>72</v>
      </c>
      <c r="G36" s="12" t="s">
        <v>67</v>
      </c>
      <c r="H36" s="78">
        <v>225</v>
      </c>
      <c r="I36" s="81">
        <v>210</v>
      </c>
      <c r="J36" s="8">
        <f t="shared" si="1"/>
        <v>435</v>
      </c>
      <c r="K36" s="2"/>
      <c r="L36" s="107" t="s">
        <v>101</v>
      </c>
      <c r="M36" s="7">
        <f>AVERAGE(H53:H56)</f>
        <v>225</v>
      </c>
      <c r="N36" s="7">
        <f>AVERAGE(I53:I56)</f>
        <v>210</v>
      </c>
      <c r="O36" s="2"/>
      <c r="P36" s="2"/>
      <c r="Q36" s="2"/>
    </row>
    <row r="37" spans="1:17" ht="15.75" customHeight="1" x14ac:dyDescent="0.25">
      <c r="A37" s="8">
        <v>25</v>
      </c>
      <c r="B37" s="9" t="s">
        <v>68</v>
      </c>
      <c r="C37" s="78">
        <v>225</v>
      </c>
      <c r="D37" s="81">
        <v>210</v>
      </c>
      <c r="E37" s="11">
        <f t="shared" si="0"/>
        <v>435</v>
      </c>
      <c r="F37" s="8">
        <v>73</v>
      </c>
      <c r="G37" s="12" t="s">
        <v>69</v>
      </c>
      <c r="H37" s="78">
        <v>225</v>
      </c>
      <c r="I37" s="81">
        <v>210</v>
      </c>
      <c r="J37" s="8">
        <f t="shared" si="1"/>
        <v>435</v>
      </c>
      <c r="K37" s="2"/>
      <c r="L37" s="107" t="s">
        <v>109</v>
      </c>
      <c r="M37" s="7">
        <f>AVERAGE(H57:H60)</f>
        <v>225</v>
      </c>
      <c r="N37" s="7">
        <f>AVERAGE(I57:I60)</f>
        <v>210</v>
      </c>
      <c r="O37" s="2"/>
      <c r="P37" s="2"/>
      <c r="Q37" s="2"/>
    </row>
    <row r="38" spans="1:17" ht="15.75" customHeight="1" x14ac:dyDescent="0.25">
      <c r="A38" s="8">
        <f t="shared" ref="A38:A60" si="4">A37+1</f>
        <v>26</v>
      </c>
      <c r="B38" s="9" t="s">
        <v>70</v>
      </c>
      <c r="C38" s="78">
        <v>225</v>
      </c>
      <c r="D38" s="81">
        <v>210</v>
      </c>
      <c r="E38" s="8">
        <f t="shared" si="0"/>
        <v>435</v>
      </c>
      <c r="F38" s="8">
        <f t="shared" ref="F38:F60" si="5">F37+1</f>
        <v>74</v>
      </c>
      <c r="G38" s="12" t="s">
        <v>71</v>
      </c>
      <c r="H38" s="78">
        <v>225</v>
      </c>
      <c r="I38" s="81">
        <v>210</v>
      </c>
      <c r="J38" s="8">
        <f t="shared" si="1"/>
        <v>435</v>
      </c>
      <c r="K38" s="2"/>
      <c r="L38" s="107" t="s">
        <v>294</v>
      </c>
      <c r="M38" s="107">
        <f>AVERAGE(M14:M37)</f>
        <v>225</v>
      </c>
      <c r="N38" s="107">
        <f>AVERAGE(N14:N37)</f>
        <v>210</v>
      </c>
      <c r="O38" s="2"/>
      <c r="P38" s="2"/>
      <c r="Q38" s="2"/>
    </row>
    <row r="39" spans="1:17" ht="15.75" customHeight="1" x14ac:dyDescent="0.25">
      <c r="A39" s="8">
        <f t="shared" si="4"/>
        <v>27</v>
      </c>
      <c r="B39" s="9" t="s">
        <v>72</v>
      </c>
      <c r="C39" s="78">
        <v>225</v>
      </c>
      <c r="D39" s="81">
        <v>210</v>
      </c>
      <c r="E39" s="8">
        <f t="shared" si="0"/>
        <v>435</v>
      </c>
      <c r="F39" s="8">
        <f t="shared" si="5"/>
        <v>75</v>
      </c>
      <c r="G39" s="12" t="s">
        <v>73</v>
      </c>
      <c r="H39" s="78">
        <v>225</v>
      </c>
      <c r="I39" s="81">
        <v>210</v>
      </c>
      <c r="J39" s="8">
        <f t="shared" si="1"/>
        <v>435</v>
      </c>
      <c r="K39" s="2"/>
      <c r="L39" s="2"/>
      <c r="M39" s="2"/>
      <c r="N39" s="2"/>
      <c r="O39" s="2"/>
      <c r="P39" s="2"/>
      <c r="Q39" s="2"/>
    </row>
    <row r="40" spans="1:17" ht="15.75" customHeight="1" x14ac:dyDescent="0.25">
      <c r="A40" s="8">
        <f t="shared" si="4"/>
        <v>28</v>
      </c>
      <c r="B40" s="9" t="s">
        <v>74</v>
      </c>
      <c r="C40" s="78">
        <v>225</v>
      </c>
      <c r="D40" s="81">
        <v>210</v>
      </c>
      <c r="E40" s="8">
        <f t="shared" si="0"/>
        <v>435</v>
      </c>
      <c r="F40" s="8">
        <f t="shared" si="5"/>
        <v>76</v>
      </c>
      <c r="G40" s="12" t="s">
        <v>75</v>
      </c>
      <c r="H40" s="78">
        <v>225</v>
      </c>
      <c r="I40" s="81">
        <v>210</v>
      </c>
      <c r="J40" s="8">
        <f t="shared" si="1"/>
        <v>435</v>
      </c>
      <c r="K40" s="2"/>
      <c r="L40" s="2"/>
      <c r="M40" s="2"/>
      <c r="N40" s="2"/>
      <c r="O40" s="2"/>
      <c r="P40" s="2"/>
      <c r="Q40" s="2"/>
    </row>
    <row r="41" spans="1:17" ht="15.75" customHeight="1" x14ac:dyDescent="0.25">
      <c r="A41" s="8">
        <f t="shared" si="4"/>
        <v>29</v>
      </c>
      <c r="B41" s="9" t="s">
        <v>76</v>
      </c>
      <c r="C41" s="78">
        <v>225</v>
      </c>
      <c r="D41" s="81">
        <v>210</v>
      </c>
      <c r="E41" s="8">
        <f t="shared" si="0"/>
        <v>435</v>
      </c>
      <c r="F41" s="8">
        <f t="shared" si="5"/>
        <v>77</v>
      </c>
      <c r="G41" s="12" t="s">
        <v>77</v>
      </c>
      <c r="H41" s="78">
        <v>225</v>
      </c>
      <c r="I41" s="81">
        <v>210</v>
      </c>
      <c r="J41" s="8">
        <f t="shared" si="1"/>
        <v>435</v>
      </c>
      <c r="K41" s="2"/>
      <c r="L41" s="2"/>
      <c r="M41" s="2"/>
      <c r="N41" s="2"/>
      <c r="O41" s="2"/>
      <c r="P41" s="2"/>
      <c r="Q41" s="2"/>
    </row>
    <row r="42" spans="1:17" ht="15.75" customHeight="1" x14ac:dyDescent="0.25">
      <c r="A42" s="8">
        <f t="shared" si="4"/>
        <v>30</v>
      </c>
      <c r="B42" s="9" t="s">
        <v>78</v>
      </c>
      <c r="C42" s="78">
        <v>225</v>
      </c>
      <c r="D42" s="81">
        <v>210</v>
      </c>
      <c r="E42" s="8">
        <f t="shared" si="0"/>
        <v>435</v>
      </c>
      <c r="F42" s="8">
        <f t="shared" si="5"/>
        <v>78</v>
      </c>
      <c r="G42" s="12" t="s">
        <v>79</v>
      </c>
      <c r="H42" s="78">
        <v>225</v>
      </c>
      <c r="I42" s="81">
        <v>210</v>
      </c>
      <c r="J42" s="8">
        <f t="shared" si="1"/>
        <v>435</v>
      </c>
      <c r="K42" s="2"/>
      <c r="L42" s="2"/>
      <c r="M42" s="2"/>
      <c r="N42" s="2"/>
      <c r="O42" s="2"/>
      <c r="P42" s="2"/>
      <c r="Q42" s="2"/>
    </row>
    <row r="43" spans="1:17" ht="15.75" customHeight="1" x14ac:dyDescent="0.25">
      <c r="A43" s="8">
        <f t="shared" si="4"/>
        <v>31</v>
      </c>
      <c r="B43" s="9" t="s">
        <v>80</v>
      </c>
      <c r="C43" s="78">
        <v>225</v>
      </c>
      <c r="D43" s="81">
        <v>210</v>
      </c>
      <c r="E43" s="8">
        <f t="shared" si="0"/>
        <v>435</v>
      </c>
      <c r="F43" s="8">
        <f t="shared" si="5"/>
        <v>79</v>
      </c>
      <c r="G43" s="12" t="s">
        <v>81</v>
      </c>
      <c r="H43" s="78">
        <v>225</v>
      </c>
      <c r="I43" s="81">
        <v>210</v>
      </c>
      <c r="J43" s="8">
        <f t="shared" si="1"/>
        <v>435</v>
      </c>
      <c r="K43" s="2"/>
      <c r="L43" s="2"/>
      <c r="M43" s="2"/>
      <c r="N43" s="2"/>
      <c r="O43" s="2"/>
      <c r="P43" s="2"/>
      <c r="Q43" s="2"/>
    </row>
    <row r="44" spans="1:17" ht="15.75" customHeight="1" x14ac:dyDescent="0.25">
      <c r="A44" s="8">
        <f t="shared" si="4"/>
        <v>32</v>
      </c>
      <c r="B44" s="9" t="s">
        <v>82</v>
      </c>
      <c r="C44" s="78">
        <v>225</v>
      </c>
      <c r="D44" s="81">
        <v>210</v>
      </c>
      <c r="E44" s="8">
        <f t="shared" si="0"/>
        <v>435</v>
      </c>
      <c r="F44" s="8">
        <f t="shared" si="5"/>
        <v>80</v>
      </c>
      <c r="G44" s="12" t="s">
        <v>83</v>
      </c>
      <c r="H44" s="78">
        <v>225</v>
      </c>
      <c r="I44" s="81">
        <v>210</v>
      </c>
      <c r="J44" s="8">
        <f t="shared" si="1"/>
        <v>435</v>
      </c>
      <c r="K44" s="2"/>
      <c r="L44" s="2"/>
      <c r="M44" s="2"/>
      <c r="N44" s="2"/>
      <c r="O44" s="2"/>
      <c r="P44" s="2"/>
      <c r="Q44" s="2"/>
    </row>
    <row r="45" spans="1:17" ht="15.75" customHeight="1" x14ac:dyDescent="0.25">
      <c r="A45" s="8">
        <f t="shared" si="4"/>
        <v>33</v>
      </c>
      <c r="B45" s="9" t="s">
        <v>84</v>
      </c>
      <c r="C45" s="78">
        <v>225</v>
      </c>
      <c r="D45" s="81">
        <v>210</v>
      </c>
      <c r="E45" s="8">
        <f t="shared" si="0"/>
        <v>435</v>
      </c>
      <c r="F45" s="8">
        <f t="shared" si="5"/>
        <v>81</v>
      </c>
      <c r="G45" s="12" t="s">
        <v>85</v>
      </c>
      <c r="H45" s="78">
        <v>225</v>
      </c>
      <c r="I45" s="81">
        <v>210</v>
      </c>
      <c r="J45" s="8">
        <f t="shared" si="1"/>
        <v>435</v>
      </c>
      <c r="K45" s="2"/>
      <c r="L45" s="2"/>
      <c r="M45" s="2"/>
      <c r="N45" s="2"/>
      <c r="O45" s="2"/>
      <c r="P45" s="2"/>
      <c r="Q45" s="2"/>
    </row>
    <row r="46" spans="1:17" ht="15.75" customHeight="1" x14ac:dyDescent="0.25">
      <c r="A46" s="8">
        <f t="shared" si="4"/>
        <v>34</v>
      </c>
      <c r="B46" s="9" t="s">
        <v>86</v>
      </c>
      <c r="C46" s="78">
        <v>225</v>
      </c>
      <c r="D46" s="81">
        <v>210</v>
      </c>
      <c r="E46" s="8">
        <f t="shared" si="0"/>
        <v>435</v>
      </c>
      <c r="F46" s="8">
        <f t="shared" si="5"/>
        <v>82</v>
      </c>
      <c r="G46" s="12" t="s">
        <v>87</v>
      </c>
      <c r="H46" s="78">
        <v>225</v>
      </c>
      <c r="I46" s="81">
        <v>210</v>
      </c>
      <c r="J46" s="8">
        <f t="shared" si="1"/>
        <v>435</v>
      </c>
      <c r="K46" s="2"/>
      <c r="L46" s="2"/>
      <c r="M46" s="2"/>
      <c r="N46" s="2"/>
      <c r="O46" s="2"/>
      <c r="P46" s="2"/>
      <c r="Q46" s="2"/>
    </row>
    <row r="47" spans="1:17" ht="15.75" customHeight="1" x14ac:dyDescent="0.25">
      <c r="A47" s="8">
        <f t="shared" si="4"/>
        <v>35</v>
      </c>
      <c r="B47" s="9" t="s">
        <v>88</v>
      </c>
      <c r="C47" s="78">
        <v>225</v>
      </c>
      <c r="D47" s="81">
        <v>210</v>
      </c>
      <c r="E47" s="8">
        <f t="shared" si="0"/>
        <v>435</v>
      </c>
      <c r="F47" s="8">
        <f t="shared" si="5"/>
        <v>83</v>
      </c>
      <c r="G47" s="12" t="s">
        <v>89</v>
      </c>
      <c r="H47" s="78">
        <v>225</v>
      </c>
      <c r="I47" s="81">
        <v>210</v>
      </c>
      <c r="J47" s="8">
        <f t="shared" si="1"/>
        <v>435</v>
      </c>
      <c r="K47" s="2"/>
      <c r="L47" s="2"/>
      <c r="M47" s="2"/>
      <c r="N47" s="2"/>
      <c r="O47" s="2"/>
      <c r="P47" s="2"/>
      <c r="Q47" s="2"/>
    </row>
    <row r="48" spans="1:17" ht="15.75" customHeight="1" x14ac:dyDescent="0.25">
      <c r="A48" s="8">
        <f t="shared" si="4"/>
        <v>36</v>
      </c>
      <c r="B48" s="9" t="s">
        <v>90</v>
      </c>
      <c r="C48" s="78">
        <v>225</v>
      </c>
      <c r="D48" s="81">
        <v>210</v>
      </c>
      <c r="E48" s="8">
        <f t="shared" si="0"/>
        <v>435</v>
      </c>
      <c r="F48" s="8">
        <f t="shared" si="5"/>
        <v>84</v>
      </c>
      <c r="G48" s="12" t="s">
        <v>91</v>
      </c>
      <c r="H48" s="78">
        <v>225</v>
      </c>
      <c r="I48" s="81">
        <v>210</v>
      </c>
      <c r="J48" s="8">
        <f t="shared" si="1"/>
        <v>435</v>
      </c>
      <c r="K48" s="2"/>
      <c r="L48" s="2"/>
      <c r="M48" s="2"/>
      <c r="N48" s="2"/>
      <c r="O48" s="2"/>
      <c r="P48" s="2"/>
      <c r="Q48" s="2"/>
    </row>
    <row r="49" spans="1:17" ht="15.75" customHeight="1" x14ac:dyDescent="0.25">
      <c r="A49" s="8">
        <f t="shared" si="4"/>
        <v>37</v>
      </c>
      <c r="B49" s="9" t="s">
        <v>92</v>
      </c>
      <c r="C49" s="78">
        <v>225</v>
      </c>
      <c r="D49" s="81">
        <v>210</v>
      </c>
      <c r="E49" s="8">
        <f t="shared" si="0"/>
        <v>435</v>
      </c>
      <c r="F49" s="8">
        <f t="shared" si="5"/>
        <v>85</v>
      </c>
      <c r="G49" s="12" t="s">
        <v>93</v>
      </c>
      <c r="H49" s="78">
        <v>225</v>
      </c>
      <c r="I49" s="81">
        <v>210</v>
      </c>
      <c r="J49" s="8">
        <f t="shared" si="1"/>
        <v>435</v>
      </c>
      <c r="K49" s="2"/>
      <c r="L49" s="2"/>
      <c r="M49" s="2"/>
      <c r="N49" s="2"/>
      <c r="O49" s="2"/>
      <c r="P49" s="2"/>
      <c r="Q49" s="2"/>
    </row>
    <row r="50" spans="1:17" ht="15.75" customHeight="1" x14ac:dyDescent="0.25">
      <c r="A50" s="8">
        <f t="shared" si="4"/>
        <v>38</v>
      </c>
      <c r="B50" s="12" t="s">
        <v>94</v>
      </c>
      <c r="C50" s="78">
        <v>225</v>
      </c>
      <c r="D50" s="81">
        <v>210</v>
      </c>
      <c r="E50" s="8">
        <f t="shared" si="0"/>
        <v>435</v>
      </c>
      <c r="F50" s="8">
        <f t="shared" si="5"/>
        <v>86</v>
      </c>
      <c r="G50" s="12" t="s">
        <v>95</v>
      </c>
      <c r="H50" s="78">
        <v>225</v>
      </c>
      <c r="I50" s="81">
        <v>210</v>
      </c>
      <c r="J50" s="8">
        <f t="shared" si="1"/>
        <v>435</v>
      </c>
      <c r="K50" s="2"/>
      <c r="L50" s="2"/>
      <c r="M50" s="2"/>
      <c r="N50" s="2"/>
      <c r="O50" s="2"/>
      <c r="P50" s="2"/>
      <c r="Q50" s="2"/>
    </row>
    <row r="51" spans="1:17" ht="15.75" customHeight="1" x14ac:dyDescent="0.25">
      <c r="A51" s="8">
        <f t="shared" si="4"/>
        <v>39</v>
      </c>
      <c r="B51" s="12" t="s">
        <v>96</v>
      </c>
      <c r="C51" s="78">
        <v>225</v>
      </c>
      <c r="D51" s="81">
        <v>210</v>
      </c>
      <c r="E51" s="8">
        <f t="shared" si="0"/>
        <v>435</v>
      </c>
      <c r="F51" s="8">
        <f t="shared" si="5"/>
        <v>87</v>
      </c>
      <c r="G51" s="12" t="s">
        <v>97</v>
      </c>
      <c r="H51" s="78">
        <v>225</v>
      </c>
      <c r="I51" s="81">
        <v>210</v>
      </c>
      <c r="J51" s="8">
        <f t="shared" si="1"/>
        <v>435</v>
      </c>
      <c r="K51" s="2"/>
      <c r="L51" s="2"/>
      <c r="M51" s="2"/>
      <c r="N51" s="2"/>
      <c r="O51" s="2"/>
      <c r="P51" s="2"/>
      <c r="Q51" s="2"/>
    </row>
    <row r="52" spans="1:17" ht="15.75" customHeight="1" x14ac:dyDescent="0.25">
      <c r="A52" s="8">
        <f t="shared" si="4"/>
        <v>40</v>
      </c>
      <c r="B52" s="12" t="s">
        <v>98</v>
      </c>
      <c r="C52" s="78">
        <v>225</v>
      </c>
      <c r="D52" s="81">
        <v>210</v>
      </c>
      <c r="E52" s="8">
        <f t="shared" si="0"/>
        <v>435</v>
      </c>
      <c r="F52" s="8">
        <f t="shared" si="5"/>
        <v>88</v>
      </c>
      <c r="G52" s="12" t="s">
        <v>99</v>
      </c>
      <c r="H52" s="78">
        <v>225</v>
      </c>
      <c r="I52" s="81">
        <v>210</v>
      </c>
      <c r="J52" s="8">
        <f t="shared" si="1"/>
        <v>435</v>
      </c>
      <c r="K52" s="2"/>
      <c r="L52" s="2"/>
      <c r="M52" s="2"/>
      <c r="N52" s="2"/>
      <c r="O52" s="2"/>
      <c r="P52" s="2"/>
      <c r="Q52" s="2"/>
    </row>
    <row r="53" spans="1:17" ht="15.75" customHeight="1" x14ac:dyDescent="0.25">
      <c r="A53" s="8">
        <f t="shared" si="4"/>
        <v>41</v>
      </c>
      <c r="B53" s="12" t="s">
        <v>100</v>
      </c>
      <c r="C53" s="78">
        <v>225</v>
      </c>
      <c r="D53" s="81">
        <v>210</v>
      </c>
      <c r="E53" s="8">
        <f t="shared" si="0"/>
        <v>435</v>
      </c>
      <c r="F53" s="8">
        <f t="shared" si="5"/>
        <v>89</v>
      </c>
      <c r="G53" s="12" t="s">
        <v>101</v>
      </c>
      <c r="H53" s="78">
        <v>225</v>
      </c>
      <c r="I53" s="81">
        <v>210</v>
      </c>
      <c r="J53" s="8">
        <f t="shared" si="1"/>
        <v>435</v>
      </c>
      <c r="K53" s="2"/>
      <c r="L53" s="13"/>
      <c r="M53" s="13"/>
      <c r="N53" s="13"/>
      <c r="O53" s="2"/>
      <c r="P53" s="2"/>
      <c r="Q53" s="2"/>
    </row>
    <row r="54" spans="1:17" ht="15.75" customHeight="1" x14ac:dyDescent="0.25">
      <c r="A54" s="8">
        <f t="shared" si="4"/>
        <v>42</v>
      </c>
      <c r="B54" s="12" t="s">
        <v>102</v>
      </c>
      <c r="C54" s="78">
        <v>225</v>
      </c>
      <c r="D54" s="81">
        <v>210</v>
      </c>
      <c r="E54" s="8">
        <f t="shared" si="0"/>
        <v>435</v>
      </c>
      <c r="F54" s="8">
        <f t="shared" si="5"/>
        <v>90</v>
      </c>
      <c r="G54" s="12" t="s">
        <v>103</v>
      </c>
      <c r="H54" s="78">
        <v>225</v>
      </c>
      <c r="I54" s="81">
        <v>210</v>
      </c>
      <c r="J54" s="8">
        <f t="shared" si="1"/>
        <v>435</v>
      </c>
      <c r="K54" s="2"/>
      <c r="L54" s="13"/>
      <c r="M54" s="13"/>
      <c r="N54" s="13"/>
      <c r="O54" s="2"/>
      <c r="P54" s="2"/>
      <c r="Q54" s="2"/>
    </row>
    <row r="55" spans="1:17" ht="15.75" customHeight="1" x14ac:dyDescent="0.25">
      <c r="A55" s="8">
        <f t="shared" si="4"/>
        <v>43</v>
      </c>
      <c r="B55" s="12" t="s">
        <v>104</v>
      </c>
      <c r="C55" s="78">
        <v>225</v>
      </c>
      <c r="D55" s="81">
        <v>210</v>
      </c>
      <c r="E55" s="8">
        <f t="shared" si="0"/>
        <v>435</v>
      </c>
      <c r="F55" s="8">
        <f t="shared" si="5"/>
        <v>91</v>
      </c>
      <c r="G55" s="12" t="s">
        <v>105</v>
      </c>
      <c r="H55" s="78">
        <v>225</v>
      </c>
      <c r="I55" s="81">
        <v>210</v>
      </c>
      <c r="J55" s="8">
        <f t="shared" si="1"/>
        <v>435</v>
      </c>
      <c r="K55" s="2"/>
      <c r="L55" s="13"/>
      <c r="M55" s="13"/>
      <c r="N55" s="13"/>
      <c r="O55" s="2"/>
      <c r="P55" s="2"/>
      <c r="Q55" s="2"/>
    </row>
    <row r="56" spans="1:17" ht="15.75" customHeight="1" x14ac:dyDescent="0.25">
      <c r="A56" s="8">
        <f t="shared" si="4"/>
        <v>44</v>
      </c>
      <c r="B56" s="12" t="s">
        <v>106</v>
      </c>
      <c r="C56" s="78">
        <v>225</v>
      </c>
      <c r="D56" s="81">
        <v>210</v>
      </c>
      <c r="E56" s="8">
        <f t="shared" si="0"/>
        <v>435</v>
      </c>
      <c r="F56" s="8">
        <f t="shared" si="5"/>
        <v>92</v>
      </c>
      <c r="G56" s="12" t="s">
        <v>107</v>
      </c>
      <c r="H56" s="78">
        <v>225</v>
      </c>
      <c r="I56" s="81">
        <v>210</v>
      </c>
      <c r="J56" s="8">
        <f t="shared" si="1"/>
        <v>435</v>
      </c>
      <c r="K56" s="2"/>
      <c r="L56" s="13"/>
      <c r="M56" s="13"/>
      <c r="N56" s="13"/>
      <c r="O56" s="2"/>
      <c r="P56" s="2"/>
      <c r="Q56" s="2"/>
    </row>
    <row r="57" spans="1:17" ht="15.75" customHeight="1" x14ac:dyDescent="0.25">
      <c r="A57" s="8">
        <f t="shared" si="4"/>
        <v>45</v>
      </c>
      <c r="B57" s="12" t="s">
        <v>108</v>
      </c>
      <c r="C57" s="78">
        <v>225</v>
      </c>
      <c r="D57" s="81">
        <v>210</v>
      </c>
      <c r="E57" s="8">
        <f t="shared" si="0"/>
        <v>435</v>
      </c>
      <c r="F57" s="8">
        <f t="shared" si="5"/>
        <v>93</v>
      </c>
      <c r="G57" s="12" t="s">
        <v>109</v>
      </c>
      <c r="H57" s="78">
        <v>225</v>
      </c>
      <c r="I57" s="81">
        <v>210</v>
      </c>
      <c r="J57" s="8">
        <f t="shared" si="1"/>
        <v>435</v>
      </c>
      <c r="K57" s="2"/>
      <c r="L57" s="14"/>
      <c r="M57" s="13"/>
      <c r="N57" s="15"/>
      <c r="O57" s="2"/>
      <c r="P57" s="2"/>
      <c r="Q57" s="2"/>
    </row>
    <row r="58" spans="1:17" ht="15.75" customHeight="1" x14ac:dyDescent="0.25">
      <c r="A58" s="8">
        <f t="shared" si="4"/>
        <v>46</v>
      </c>
      <c r="B58" s="12" t="s">
        <v>110</v>
      </c>
      <c r="C58" s="78">
        <v>225</v>
      </c>
      <c r="D58" s="81">
        <v>210</v>
      </c>
      <c r="E58" s="8">
        <f t="shared" si="0"/>
        <v>435</v>
      </c>
      <c r="F58" s="8">
        <f t="shared" si="5"/>
        <v>94</v>
      </c>
      <c r="G58" s="12" t="s">
        <v>111</v>
      </c>
      <c r="H58" s="78">
        <v>225</v>
      </c>
      <c r="I58" s="81">
        <v>210</v>
      </c>
      <c r="J58" s="8">
        <f t="shared" si="1"/>
        <v>435</v>
      </c>
      <c r="K58" s="2"/>
      <c r="L58" s="16"/>
      <c r="M58" s="13"/>
      <c r="N58" s="15"/>
      <c r="O58" s="2"/>
      <c r="P58" s="2"/>
      <c r="Q58" s="2"/>
    </row>
    <row r="59" spans="1:17" ht="15.75" customHeight="1" x14ac:dyDescent="0.25">
      <c r="A59" s="17">
        <f t="shared" si="4"/>
        <v>47</v>
      </c>
      <c r="B59" s="18" t="s">
        <v>112</v>
      </c>
      <c r="C59" s="78">
        <v>225</v>
      </c>
      <c r="D59" s="81">
        <v>210</v>
      </c>
      <c r="E59" s="17">
        <f t="shared" si="0"/>
        <v>435</v>
      </c>
      <c r="F59" s="17">
        <f t="shared" si="5"/>
        <v>95</v>
      </c>
      <c r="G59" s="18" t="s">
        <v>113</v>
      </c>
      <c r="H59" s="78">
        <v>225</v>
      </c>
      <c r="I59" s="81">
        <v>210</v>
      </c>
      <c r="J59" s="17">
        <f t="shared" si="1"/>
        <v>435</v>
      </c>
      <c r="K59" s="2"/>
      <c r="L59" s="16"/>
      <c r="M59" s="19"/>
      <c r="N59" s="15"/>
      <c r="O59" s="2"/>
      <c r="P59" s="2"/>
      <c r="Q59" s="2"/>
    </row>
    <row r="60" spans="1:17" ht="15.75" customHeight="1" x14ac:dyDescent="0.25">
      <c r="A60" s="17">
        <f t="shared" si="4"/>
        <v>48</v>
      </c>
      <c r="B60" s="18" t="s">
        <v>114</v>
      </c>
      <c r="C60" s="78">
        <v>225</v>
      </c>
      <c r="D60" s="81">
        <v>210</v>
      </c>
      <c r="E60" s="17">
        <f t="shared" si="0"/>
        <v>435</v>
      </c>
      <c r="F60" s="17">
        <f t="shared" si="5"/>
        <v>96</v>
      </c>
      <c r="G60" s="18" t="s">
        <v>115</v>
      </c>
      <c r="H60" s="78">
        <v>225</v>
      </c>
      <c r="I60" s="81">
        <v>210</v>
      </c>
      <c r="J60" s="17">
        <f t="shared" si="1"/>
        <v>435</v>
      </c>
      <c r="K60" s="2"/>
      <c r="L60" s="16"/>
      <c r="M60" s="19"/>
      <c r="N60" s="2"/>
      <c r="O60" s="2"/>
      <c r="P60" s="2"/>
      <c r="Q60" s="2"/>
    </row>
    <row r="61" spans="1:17" ht="30.75" customHeight="1" x14ac:dyDescent="0.3">
      <c r="A61" s="127" t="s">
        <v>116</v>
      </c>
      <c r="B61" s="128"/>
      <c r="C61" s="128"/>
      <c r="D61" s="129"/>
      <c r="E61" s="130" t="s">
        <v>117</v>
      </c>
      <c r="F61" s="131"/>
      <c r="G61" s="131"/>
      <c r="H61" s="131"/>
      <c r="I61" s="131"/>
      <c r="J61" s="132"/>
      <c r="K61" s="2"/>
      <c r="L61" s="14"/>
      <c r="M61" s="2"/>
      <c r="N61" s="2"/>
      <c r="O61" s="45"/>
      <c r="P61" s="2"/>
      <c r="Q61" s="2"/>
    </row>
    <row r="62" spans="1:17" ht="76.5" customHeight="1" x14ac:dyDescent="0.25">
      <c r="A62" s="169" t="s">
        <v>260</v>
      </c>
      <c r="B62" s="170"/>
      <c r="C62" s="170"/>
      <c r="D62" s="170"/>
      <c r="E62" s="170"/>
      <c r="F62" s="170"/>
      <c r="G62" s="171"/>
      <c r="H62" s="20" t="s">
        <v>118</v>
      </c>
      <c r="I62" s="20" t="s">
        <v>119</v>
      </c>
      <c r="J62" s="20" t="s">
        <v>120</v>
      </c>
      <c r="K62" s="2"/>
      <c r="L62" s="16"/>
      <c r="M62" s="7"/>
      <c r="N62" s="7"/>
      <c r="O62" s="7"/>
      <c r="P62" s="7"/>
      <c r="Q62" s="7"/>
    </row>
    <row r="63" spans="1:17" ht="24.75" customHeight="1" x14ac:dyDescent="0.25">
      <c r="A63" s="165" t="s">
        <v>226</v>
      </c>
      <c r="B63" s="166"/>
      <c r="C63" s="166"/>
      <c r="D63" s="166"/>
      <c r="E63" s="142" t="s">
        <v>258</v>
      </c>
      <c r="F63" s="143"/>
      <c r="G63" s="144"/>
      <c r="H63" s="21">
        <v>0</v>
      </c>
      <c r="I63" s="21">
        <v>0</v>
      </c>
      <c r="J63" s="21">
        <f>H63+I63</f>
        <v>0</v>
      </c>
      <c r="K63" s="2"/>
      <c r="L63" s="22">
        <v>0</v>
      </c>
      <c r="M63" s="32">
        <f>L63/1000</f>
        <v>0</v>
      </c>
      <c r="N63" s="4"/>
      <c r="O63" s="7"/>
      <c r="P63" s="7"/>
      <c r="Q63" s="7"/>
    </row>
    <row r="64" spans="1:17" ht="26.25" customHeight="1" x14ac:dyDescent="0.25">
      <c r="A64" s="167"/>
      <c r="B64" s="168"/>
      <c r="C64" s="168"/>
      <c r="D64" s="168"/>
      <c r="E64" s="145" t="s">
        <v>259</v>
      </c>
      <c r="F64" s="146"/>
      <c r="G64" s="147"/>
      <c r="H64" s="36">
        <v>0</v>
      </c>
      <c r="I64" s="36">
        <f>L82</f>
        <v>0</v>
      </c>
      <c r="J64" s="36">
        <f>H64+I64</f>
        <v>0</v>
      </c>
      <c r="K64" s="2"/>
      <c r="L64" s="24"/>
      <c r="M64" s="24"/>
      <c r="N64" s="4"/>
      <c r="O64" s="7"/>
      <c r="P64" s="7"/>
      <c r="Q64" s="7"/>
    </row>
    <row r="65" spans="1:17" ht="16.5" customHeight="1" x14ac:dyDescent="0.25">
      <c r="A65" s="25"/>
      <c r="B65" s="7" t="s">
        <v>121</v>
      </c>
      <c r="C65" s="7"/>
      <c r="D65" s="7"/>
      <c r="E65" s="7"/>
      <c r="F65" s="7"/>
      <c r="G65" s="7"/>
      <c r="H65" s="7"/>
      <c r="I65" s="7"/>
      <c r="J65" s="26"/>
      <c r="K65" s="2"/>
      <c r="L65" s="4"/>
      <c r="M65" s="4"/>
      <c r="N65" s="4"/>
      <c r="O65" s="23" t="s">
        <v>122</v>
      </c>
      <c r="P65" s="23" t="s">
        <v>123</v>
      </c>
      <c r="Q65" s="7"/>
    </row>
    <row r="66" spans="1:17" ht="33" customHeight="1" x14ac:dyDescent="0.25">
      <c r="A66" s="148" t="s">
        <v>257</v>
      </c>
      <c r="B66" s="149"/>
      <c r="C66" s="149"/>
      <c r="D66" s="149"/>
      <c r="E66" s="149"/>
      <c r="F66" s="149"/>
      <c r="G66" s="149"/>
      <c r="H66" s="149"/>
      <c r="I66" s="149"/>
      <c r="J66" s="150"/>
      <c r="K66" s="2" t="s">
        <v>124</v>
      </c>
      <c r="L66" s="24"/>
      <c r="M66" s="27">
        <v>0.107</v>
      </c>
      <c r="N66" s="28">
        <v>7.8E-2</v>
      </c>
      <c r="O66" s="29">
        <f>M66+N66</f>
        <v>0.185</v>
      </c>
      <c r="P66" s="29" t="e">
        <f>O66/J63*100</f>
        <v>#DIV/0!</v>
      </c>
      <c r="Q66" s="7"/>
    </row>
    <row r="67" spans="1:17" ht="25.5" customHeight="1" x14ac:dyDescent="0.25">
      <c r="A67" s="30"/>
      <c r="B67" s="31"/>
      <c r="C67" s="31"/>
      <c r="D67" s="31"/>
      <c r="E67" s="31"/>
      <c r="F67" s="31"/>
      <c r="G67" s="31"/>
      <c r="H67" s="151" t="s">
        <v>125</v>
      </c>
      <c r="I67" s="152"/>
      <c r="J67" s="153"/>
      <c r="K67" s="2"/>
      <c r="L67" s="4"/>
      <c r="M67" s="29">
        <f>H63+H64-M66-0.018</f>
        <v>-0.125</v>
      </c>
      <c r="N67" s="29">
        <f>I63+I64-N66-0.018</f>
        <v>-9.6000000000000002E-2</v>
      </c>
      <c r="O67" s="7"/>
      <c r="P67" s="7"/>
      <c r="Q67" s="7"/>
    </row>
    <row r="68" spans="1:17" ht="25.5" customHeight="1" x14ac:dyDescent="0.25">
      <c r="A68" s="40"/>
      <c r="B68" s="40"/>
      <c r="C68" s="40"/>
      <c r="D68" s="40"/>
      <c r="E68" s="40"/>
      <c r="F68" s="40"/>
      <c r="G68" s="40"/>
      <c r="H68" s="41"/>
      <c r="I68" s="42"/>
      <c r="J68" s="42"/>
      <c r="K68" s="2"/>
      <c r="L68" s="23" t="s">
        <v>130</v>
      </c>
      <c r="M68" s="29">
        <f>24*225/1000</f>
        <v>5.4</v>
      </c>
      <c r="N68" s="29">
        <f>24*220/1000</f>
        <v>5.28</v>
      </c>
      <c r="O68" s="7"/>
      <c r="P68" s="7"/>
      <c r="Q68" s="7"/>
    </row>
    <row r="69" spans="1:17" ht="33.75" customHeight="1" x14ac:dyDescent="0.25">
      <c r="A69" s="2"/>
      <c r="B69" s="2"/>
      <c r="C69" s="2"/>
      <c r="D69" s="2"/>
      <c r="E69" s="2"/>
      <c r="F69" s="2"/>
      <c r="G69" s="2"/>
      <c r="H69" s="2"/>
      <c r="I69" s="2"/>
      <c r="J69" s="2"/>
      <c r="K69" s="2"/>
      <c r="L69" s="4"/>
      <c r="M69" s="32">
        <f>(M67+M68)/24</f>
        <v>0.21979166666666669</v>
      </c>
      <c r="N69" s="32">
        <f>(N67+N68)/24</f>
        <v>0.216</v>
      </c>
      <c r="O69" s="23"/>
      <c r="P69" s="32">
        <f>M69+N69</f>
        <v>0.43579166666666669</v>
      </c>
      <c r="Q69" s="7"/>
    </row>
    <row r="70" spans="1:17" ht="15.75" customHeight="1" x14ac:dyDescent="0.25">
      <c r="A70" s="2"/>
      <c r="B70" s="2"/>
      <c r="C70" s="2"/>
      <c r="D70" s="2"/>
      <c r="E70" s="2"/>
      <c r="F70" s="2"/>
      <c r="G70" s="2"/>
      <c r="H70" s="2"/>
      <c r="I70" s="2"/>
      <c r="J70" s="2"/>
      <c r="K70" s="2"/>
      <c r="L70" s="7"/>
      <c r="M70" s="29">
        <f>M69*1000</f>
        <v>219.79166666666669</v>
      </c>
      <c r="N70" s="29">
        <f>N69*1000</f>
        <v>216</v>
      </c>
      <c r="O70" s="23"/>
      <c r="P70" s="29">
        <f>M70+N70</f>
        <v>435.79166666666669</v>
      </c>
      <c r="Q70" s="7"/>
    </row>
    <row r="71" spans="1:17" ht="15.75" customHeight="1" x14ac:dyDescent="0.25">
      <c r="A71" s="2"/>
      <c r="B71" s="2"/>
      <c r="C71" s="2"/>
      <c r="D71" s="2"/>
      <c r="E71" s="2"/>
      <c r="F71" s="2" t="s">
        <v>124</v>
      </c>
      <c r="G71" s="2"/>
      <c r="H71" s="2"/>
      <c r="I71" s="2"/>
      <c r="J71" s="2"/>
      <c r="K71" s="2"/>
      <c r="L71" s="2"/>
      <c r="M71" s="34"/>
      <c r="N71" s="34"/>
      <c r="O71" s="2"/>
      <c r="P71" s="2"/>
      <c r="Q71" s="2"/>
    </row>
    <row r="72" spans="1:17" ht="15.75" customHeight="1" x14ac:dyDescent="0.25">
      <c r="A72" s="133"/>
      <c r="B72" s="134"/>
      <c r="C72" s="134"/>
      <c r="D72" s="134"/>
      <c r="E72" s="92"/>
      <c r="F72" s="2"/>
      <c r="G72" s="2"/>
      <c r="H72" s="2"/>
      <c r="I72" s="2"/>
      <c r="J72" s="92"/>
      <c r="K72" s="2"/>
      <c r="L72" s="2"/>
      <c r="M72" s="2"/>
      <c r="N72" s="2"/>
      <c r="O72" s="2"/>
      <c r="P72" s="2"/>
      <c r="Q72" s="2"/>
    </row>
    <row r="73" spans="1:17" ht="15.75" customHeight="1" x14ac:dyDescent="0.25">
      <c r="A73" s="2"/>
      <c r="B73" s="2"/>
      <c r="C73" s="2"/>
      <c r="D73" s="2"/>
      <c r="E73" s="2"/>
      <c r="F73" s="2"/>
      <c r="G73" s="2"/>
      <c r="H73" s="2"/>
      <c r="I73" s="2"/>
      <c r="J73" s="2"/>
      <c r="K73" s="2"/>
      <c r="L73" s="2"/>
      <c r="M73" s="2"/>
      <c r="N73" s="2"/>
      <c r="O73" s="2"/>
      <c r="P73" s="2"/>
      <c r="Q73" s="2"/>
    </row>
    <row r="74" spans="1:17" ht="15.75" customHeight="1" x14ac:dyDescent="0.25">
      <c r="A74" s="2"/>
      <c r="B74" s="2"/>
      <c r="C74" s="2"/>
      <c r="D74" s="2"/>
      <c r="E74" s="33"/>
      <c r="F74" s="2"/>
      <c r="G74" s="2"/>
      <c r="H74" s="2"/>
      <c r="I74" s="2"/>
      <c r="J74" s="2"/>
      <c r="K74" s="16"/>
      <c r="L74" s="16"/>
      <c r="M74" s="2"/>
      <c r="N74" s="2"/>
      <c r="O74" s="2"/>
      <c r="P74" s="2"/>
      <c r="Q74" s="2"/>
    </row>
    <row r="75" spans="1:17" ht="15.75" customHeight="1" x14ac:dyDescent="0.25">
      <c r="A75" s="2"/>
      <c r="B75" s="2"/>
      <c r="C75" s="2"/>
      <c r="D75" s="2"/>
      <c r="E75" s="2"/>
      <c r="F75" s="2"/>
      <c r="G75" s="2"/>
      <c r="H75" s="2"/>
      <c r="I75" s="2"/>
      <c r="J75" s="2"/>
      <c r="K75" s="16"/>
      <c r="L75" s="16"/>
      <c r="M75" s="2"/>
      <c r="N75" s="2"/>
      <c r="O75" s="2"/>
      <c r="P75" s="2"/>
      <c r="Q75" s="2"/>
    </row>
    <row r="76" spans="1:17" ht="15.75" customHeight="1" x14ac:dyDescent="0.25">
      <c r="A76" s="2"/>
      <c r="B76" s="2"/>
      <c r="C76" s="2"/>
      <c r="D76" s="2"/>
      <c r="E76" s="2"/>
      <c r="F76" s="2"/>
      <c r="G76" s="2"/>
      <c r="H76" s="2"/>
      <c r="I76" s="2"/>
      <c r="J76" s="2"/>
      <c r="K76" s="16"/>
      <c r="L76" s="16"/>
      <c r="M76" s="2"/>
      <c r="N76" s="2"/>
      <c r="O76" s="2"/>
      <c r="P76" s="2"/>
      <c r="Q76" s="2"/>
    </row>
    <row r="77" spans="1:17" ht="15.75" customHeight="1" x14ac:dyDescent="0.25">
      <c r="A77" s="2"/>
      <c r="B77" s="2"/>
      <c r="C77" s="2"/>
      <c r="D77" s="2"/>
      <c r="E77" s="2"/>
      <c r="F77" s="2"/>
      <c r="G77" s="2"/>
      <c r="H77" s="2"/>
      <c r="I77" s="2"/>
      <c r="J77" s="2"/>
      <c r="K77" s="2"/>
      <c r="L77" s="2"/>
      <c r="M77" s="2"/>
      <c r="N77" s="2"/>
      <c r="O77" s="2"/>
      <c r="P77" s="2"/>
      <c r="Q77" s="2"/>
    </row>
    <row r="78" spans="1:17" ht="15.75" customHeight="1" x14ac:dyDescent="0.25">
      <c r="A78" s="2"/>
      <c r="B78" s="2"/>
      <c r="C78" s="2"/>
      <c r="D78" s="2"/>
      <c r="E78" s="2"/>
      <c r="F78" s="2"/>
      <c r="G78" s="2"/>
      <c r="H78" s="2"/>
      <c r="I78" s="2"/>
      <c r="J78" s="2"/>
      <c r="K78" s="2"/>
      <c r="L78" s="2"/>
      <c r="M78" s="2"/>
      <c r="N78" s="2"/>
      <c r="O78" s="2"/>
      <c r="P78" s="2"/>
      <c r="Q78" s="2"/>
    </row>
    <row r="79" spans="1:17" ht="15.75" customHeight="1" x14ac:dyDescent="0.25">
      <c r="A79" s="2"/>
      <c r="B79" s="2"/>
      <c r="C79" s="2"/>
      <c r="D79" s="2"/>
      <c r="E79" s="2"/>
      <c r="F79" s="2"/>
      <c r="G79" s="2"/>
      <c r="H79" s="2"/>
      <c r="I79" s="2"/>
      <c r="J79" s="2"/>
      <c r="K79" s="2"/>
      <c r="L79" s="2"/>
      <c r="M79" s="2"/>
      <c r="N79" s="2"/>
      <c r="O79" s="2"/>
      <c r="P79" s="2"/>
      <c r="Q79" s="2"/>
    </row>
    <row r="80" spans="1:17" ht="15.75" customHeight="1" x14ac:dyDescent="0.25">
      <c r="A80" s="2"/>
      <c r="B80" s="2"/>
      <c r="C80" s="2"/>
      <c r="D80" s="2"/>
      <c r="E80" s="2"/>
      <c r="F80" s="2"/>
      <c r="G80" s="2"/>
      <c r="H80" s="2"/>
      <c r="I80" s="2"/>
      <c r="J80" s="2"/>
      <c r="K80" s="23" t="s">
        <v>126</v>
      </c>
      <c r="L80" s="23" t="s">
        <v>127</v>
      </c>
      <c r="M80" s="23" t="s">
        <v>128</v>
      </c>
      <c r="N80" s="23" t="s">
        <v>129</v>
      </c>
      <c r="O80" s="2"/>
      <c r="P80" s="2"/>
      <c r="Q80" s="2"/>
    </row>
    <row r="81" spans="1:17" ht="15.75" customHeight="1" x14ac:dyDescent="0.25">
      <c r="A81" s="2"/>
      <c r="B81" s="2"/>
      <c r="C81" s="2"/>
      <c r="D81" s="2"/>
      <c r="E81" s="2"/>
      <c r="F81" s="2"/>
      <c r="G81" s="2"/>
      <c r="H81" s="2"/>
      <c r="I81" s="2"/>
      <c r="J81" s="2"/>
      <c r="K81" s="29">
        <v>0</v>
      </c>
      <c r="L81" s="29">
        <v>0</v>
      </c>
      <c r="M81" s="32">
        <f>K81+L81</f>
        <v>0</v>
      </c>
      <c r="N81" s="32">
        <f>M81-M63</f>
        <v>0</v>
      </c>
      <c r="O81" s="2"/>
      <c r="P81" s="2"/>
      <c r="Q81" s="2"/>
    </row>
    <row r="82" spans="1:17" ht="15.75" customHeight="1" x14ac:dyDescent="0.25">
      <c r="A82" s="2"/>
      <c r="B82" s="2"/>
      <c r="C82" s="2"/>
      <c r="D82" s="2"/>
      <c r="E82" s="2"/>
      <c r="F82" s="2"/>
      <c r="G82" s="2"/>
      <c r="H82" s="2"/>
      <c r="I82" s="2"/>
      <c r="J82" s="2"/>
      <c r="K82" s="35">
        <v>0</v>
      </c>
      <c r="L82" s="35">
        <f>L81-N81</f>
        <v>0</v>
      </c>
      <c r="M82" s="32">
        <f>K82+L82</f>
        <v>0</v>
      </c>
      <c r="N82" s="32">
        <f>N81/2</f>
        <v>0</v>
      </c>
      <c r="O82" s="2"/>
      <c r="P82" s="2"/>
      <c r="Q82" s="2"/>
    </row>
    <row r="83" spans="1:17" ht="15.75" customHeight="1" x14ac:dyDescent="0.25">
      <c r="A83" s="2"/>
      <c r="B83" s="2"/>
      <c r="C83" s="2"/>
      <c r="D83" s="2"/>
      <c r="E83" s="2"/>
      <c r="F83" s="2"/>
      <c r="G83" s="2"/>
      <c r="H83" s="2"/>
      <c r="I83" s="2"/>
      <c r="J83" s="2"/>
      <c r="K83" s="2"/>
      <c r="L83" s="2"/>
      <c r="M83" s="2"/>
      <c r="N83" s="2"/>
      <c r="O83" s="2"/>
      <c r="P83" s="2"/>
      <c r="Q83" s="2"/>
    </row>
    <row r="84" spans="1:17" ht="15.75" customHeight="1" x14ac:dyDescent="0.25">
      <c r="A84" s="2"/>
      <c r="B84" s="2"/>
      <c r="C84" s="2"/>
      <c r="D84" s="2"/>
      <c r="E84" s="2"/>
      <c r="F84" s="2"/>
      <c r="G84" s="2"/>
      <c r="H84" s="2"/>
      <c r="I84" s="2"/>
      <c r="J84" s="2"/>
      <c r="K84" s="2"/>
      <c r="L84" s="2"/>
      <c r="M84" s="2"/>
      <c r="N84" s="2"/>
      <c r="O84" s="2"/>
      <c r="P84" s="2"/>
      <c r="Q84" s="2"/>
    </row>
    <row r="85" spans="1:17" ht="15.75" customHeight="1" x14ac:dyDescent="0.25">
      <c r="A85" s="2"/>
      <c r="B85" s="2"/>
      <c r="C85" s="2"/>
      <c r="D85" s="2"/>
      <c r="E85" s="2"/>
      <c r="F85" s="2"/>
      <c r="G85" s="2"/>
      <c r="H85" s="2"/>
      <c r="I85" s="2"/>
      <c r="J85" s="2"/>
      <c r="K85" s="2"/>
      <c r="L85" s="2"/>
      <c r="M85" s="2"/>
      <c r="N85" s="2"/>
      <c r="O85" s="2"/>
      <c r="P85" s="2"/>
      <c r="Q85" s="2"/>
    </row>
    <row r="86" spans="1:17" ht="15.75" customHeight="1" x14ac:dyDescent="0.25">
      <c r="A86" s="2"/>
      <c r="B86" s="2"/>
      <c r="C86" s="2"/>
      <c r="D86" s="2"/>
      <c r="E86" s="2"/>
      <c r="F86" s="2"/>
      <c r="G86" s="2"/>
      <c r="H86" s="2"/>
      <c r="I86" s="2"/>
      <c r="J86" s="2"/>
      <c r="K86" s="2"/>
      <c r="L86" s="2"/>
      <c r="M86" s="2"/>
      <c r="N86" s="2"/>
      <c r="O86" s="2"/>
      <c r="P86" s="2"/>
      <c r="Q86" s="2"/>
    </row>
    <row r="87" spans="1:17" ht="15.75" customHeight="1" x14ac:dyDescent="0.25">
      <c r="A87" s="2"/>
      <c r="B87" s="2"/>
      <c r="C87" s="2"/>
      <c r="D87" s="2"/>
      <c r="E87" s="2"/>
      <c r="F87" s="2"/>
      <c r="G87" s="2"/>
      <c r="H87" s="2"/>
      <c r="I87" s="2"/>
      <c r="J87" s="2"/>
      <c r="K87" s="2"/>
      <c r="L87" s="2"/>
      <c r="M87" s="2"/>
      <c r="N87" s="2"/>
      <c r="O87" s="2"/>
      <c r="P87" s="2"/>
      <c r="Q87" s="2"/>
    </row>
    <row r="88" spans="1:17" ht="15.75" customHeight="1" x14ac:dyDescent="0.25">
      <c r="A88" s="2"/>
      <c r="B88" s="2"/>
      <c r="C88" s="2"/>
      <c r="D88" s="2"/>
      <c r="E88" s="2"/>
      <c r="F88" s="2"/>
      <c r="G88" s="2"/>
      <c r="H88" s="2"/>
      <c r="I88" s="2"/>
      <c r="J88" s="2"/>
      <c r="K88" s="2"/>
      <c r="L88" s="2"/>
      <c r="M88" s="2"/>
      <c r="N88" s="2"/>
      <c r="O88" s="2"/>
      <c r="P88" s="2"/>
      <c r="Q88" s="2"/>
    </row>
    <row r="89" spans="1:17" ht="15.75" customHeight="1" x14ac:dyDescent="0.25">
      <c r="A89" s="2"/>
      <c r="B89" s="2"/>
      <c r="C89" s="2"/>
      <c r="D89" s="2"/>
      <c r="E89" s="2"/>
      <c r="F89" s="2"/>
      <c r="G89" s="2"/>
      <c r="H89" s="2"/>
      <c r="I89" s="2"/>
      <c r="J89" s="2"/>
      <c r="K89" s="2"/>
      <c r="L89" s="2"/>
      <c r="M89" s="2"/>
      <c r="N89" s="2"/>
      <c r="O89" s="2"/>
      <c r="P89" s="2"/>
      <c r="Q89" s="2"/>
    </row>
    <row r="90" spans="1:17" ht="15.75" customHeight="1" x14ac:dyDescent="0.25">
      <c r="A90" s="2"/>
      <c r="B90" s="2"/>
      <c r="C90" s="2"/>
      <c r="D90" s="2"/>
      <c r="E90" s="2"/>
      <c r="F90" s="2"/>
      <c r="G90" s="2"/>
      <c r="H90" s="2"/>
      <c r="I90" s="2"/>
      <c r="J90" s="2"/>
      <c r="K90" s="2"/>
      <c r="L90" s="2"/>
      <c r="M90" s="2"/>
      <c r="N90" s="2"/>
      <c r="O90" s="2"/>
      <c r="P90" s="2"/>
      <c r="Q90" s="2"/>
    </row>
    <row r="91" spans="1:17" ht="15.75" customHeight="1" x14ac:dyDescent="0.25">
      <c r="A91" s="2"/>
      <c r="B91" s="2"/>
      <c r="C91" s="2"/>
      <c r="D91" s="2"/>
      <c r="E91" s="2"/>
      <c r="F91" s="2"/>
      <c r="G91" s="2"/>
      <c r="H91" s="2"/>
      <c r="I91" s="2"/>
      <c r="J91" s="2"/>
      <c r="K91" s="2"/>
      <c r="L91" s="2"/>
      <c r="M91" s="2"/>
      <c r="N91" s="2"/>
      <c r="O91" s="2"/>
      <c r="P91" s="2"/>
      <c r="Q91" s="2"/>
    </row>
    <row r="92" spans="1:17" ht="15.75" customHeight="1" x14ac:dyDescent="0.25">
      <c r="A92" s="2"/>
      <c r="B92" s="2"/>
      <c r="C92" s="2"/>
      <c r="D92" s="2"/>
      <c r="E92" s="2"/>
      <c r="F92" s="2"/>
      <c r="G92" s="2"/>
      <c r="H92" s="2"/>
      <c r="I92" s="2"/>
      <c r="J92" s="2"/>
      <c r="K92" s="2"/>
      <c r="L92" s="2"/>
      <c r="M92" s="2"/>
      <c r="N92" s="2"/>
      <c r="O92" s="2"/>
      <c r="P92" s="2"/>
      <c r="Q92" s="2"/>
    </row>
    <row r="93" spans="1:17" ht="15.75" customHeight="1" x14ac:dyDescent="0.25">
      <c r="A93" s="2"/>
      <c r="B93" s="2"/>
      <c r="C93" s="2"/>
      <c r="D93" s="2"/>
      <c r="E93" s="2"/>
      <c r="F93" s="2"/>
      <c r="G93" s="2"/>
      <c r="H93" s="2"/>
      <c r="I93" s="2"/>
      <c r="J93" s="2"/>
      <c r="K93" s="2"/>
      <c r="L93" s="2"/>
      <c r="M93" s="2"/>
      <c r="N93" s="2"/>
      <c r="O93" s="2"/>
      <c r="P93" s="2"/>
      <c r="Q93" s="2"/>
    </row>
    <row r="94" spans="1:17" ht="15.75" customHeight="1" x14ac:dyDescent="0.25">
      <c r="A94" s="2"/>
      <c r="B94" s="2"/>
      <c r="C94" s="2"/>
      <c r="D94" s="2"/>
      <c r="E94" s="2"/>
      <c r="F94" s="2"/>
      <c r="G94" s="2"/>
      <c r="H94" s="2"/>
      <c r="I94" s="2"/>
      <c r="J94" s="2"/>
      <c r="K94" s="2"/>
      <c r="L94" s="2"/>
      <c r="M94" s="2"/>
      <c r="N94" s="2"/>
      <c r="O94" s="2"/>
      <c r="P94" s="2"/>
      <c r="Q94" s="2"/>
    </row>
    <row r="95" spans="1:17" ht="15.75" customHeight="1" x14ac:dyDescent="0.25">
      <c r="A95" s="2"/>
      <c r="B95" s="2"/>
      <c r="C95" s="2"/>
      <c r="D95" s="2"/>
      <c r="E95" s="2"/>
      <c r="F95" s="2"/>
      <c r="G95" s="2"/>
      <c r="H95" s="2"/>
      <c r="I95" s="2"/>
      <c r="J95" s="2"/>
      <c r="K95" s="2"/>
      <c r="L95" s="2"/>
      <c r="M95" s="2"/>
      <c r="N95" s="2"/>
      <c r="O95" s="2"/>
      <c r="P95" s="2"/>
      <c r="Q95" s="2"/>
    </row>
    <row r="96" spans="1:17" ht="15.75" customHeight="1" x14ac:dyDescent="0.25">
      <c r="A96" s="2"/>
      <c r="B96" s="2"/>
      <c r="C96" s="2"/>
      <c r="D96" s="2"/>
      <c r="E96" s="2"/>
      <c r="F96" s="2"/>
      <c r="G96" s="2"/>
      <c r="H96" s="2"/>
      <c r="I96" s="2"/>
      <c r="J96" s="2"/>
      <c r="K96" s="2"/>
      <c r="L96" s="2"/>
      <c r="M96" s="2"/>
      <c r="N96" s="2"/>
      <c r="O96" s="2"/>
      <c r="P96" s="2"/>
      <c r="Q96" s="2"/>
    </row>
    <row r="97" spans="1:17" ht="15.75" customHeight="1" x14ac:dyDescent="0.25">
      <c r="A97" s="2"/>
      <c r="B97" s="2"/>
      <c r="C97" s="2"/>
      <c r="D97" s="2"/>
      <c r="E97" s="2"/>
      <c r="F97" s="2"/>
      <c r="G97" s="2"/>
      <c r="H97" s="2"/>
      <c r="I97" s="2"/>
      <c r="J97" s="2"/>
      <c r="K97" s="2"/>
      <c r="L97" s="2"/>
      <c r="M97" s="2"/>
      <c r="N97" s="2"/>
      <c r="O97" s="2"/>
      <c r="P97" s="2"/>
      <c r="Q97" s="2"/>
    </row>
    <row r="98" spans="1:17" ht="15.75" customHeight="1" x14ac:dyDescent="0.25">
      <c r="A98" s="2"/>
      <c r="B98" s="2"/>
      <c r="C98" s="2"/>
      <c r="D98" s="2"/>
      <c r="E98" s="2"/>
      <c r="F98" s="2"/>
      <c r="G98" s="2"/>
      <c r="H98" s="2"/>
      <c r="I98" s="2"/>
      <c r="J98" s="2"/>
      <c r="K98" s="2"/>
      <c r="L98" s="2"/>
      <c r="M98" s="2"/>
      <c r="N98" s="2"/>
      <c r="O98" s="2"/>
      <c r="P98" s="2"/>
      <c r="Q98" s="2"/>
    </row>
    <row r="99" spans="1:17" ht="15.75" customHeight="1" x14ac:dyDescent="0.25">
      <c r="A99" s="2"/>
      <c r="B99" s="2"/>
      <c r="C99" s="2"/>
      <c r="D99" s="2"/>
      <c r="E99" s="2"/>
      <c r="F99" s="2"/>
      <c r="G99" s="2"/>
      <c r="H99" s="2"/>
      <c r="I99" s="2"/>
      <c r="J99" s="2"/>
      <c r="K99" s="2"/>
      <c r="L99" s="2"/>
      <c r="M99" s="2"/>
      <c r="N99" s="2"/>
      <c r="O99" s="2"/>
      <c r="P99" s="2"/>
      <c r="Q99" s="2"/>
    </row>
    <row r="100" spans="1:17" ht="15.75" customHeight="1" x14ac:dyDescent="0.25">
      <c r="A100" s="2"/>
      <c r="B100" s="2"/>
      <c r="C100" s="2"/>
      <c r="D100" s="2"/>
      <c r="E100" s="2"/>
      <c r="F100" s="2"/>
      <c r="G100" s="2"/>
      <c r="H100" s="2"/>
      <c r="I100" s="2"/>
      <c r="J100" s="2"/>
      <c r="K100" s="2"/>
      <c r="L100" s="2"/>
      <c r="M100" s="2"/>
      <c r="N100" s="2"/>
      <c r="O100" s="2"/>
      <c r="P100" s="2"/>
      <c r="Q100" s="2"/>
    </row>
    <row r="101" spans="1:17" ht="15.75" customHeight="1" x14ac:dyDescent="0.25">
      <c r="A101" s="2"/>
      <c r="B101" s="2"/>
      <c r="C101" s="2"/>
      <c r="D101" s="2"/>
      <c r="E101" s="2"/>
      <c r="F101" s="2"/>
      <c r="G101" s="2"/>
      <c r="H101" s="2"/>
      <c r="I101" s="2"/>
      <c r="J101" s="2"/>
      <c r="K101" s="2"/>
      <c r="L101" s="2"/>
      <c r="M101" s="2"/>
      <c r="N101" s="2"/>
      <c r="O101" s="2"/>
      <c r="P101" s="2"/>
      <c r="Q101" s="2"/>
    </row>
  </sheetData>
  <mergeCells count="37">
    <mergeCell ref="L11:L12"/>
    <mergeCell ref="M11:N11"/>
    <mergeCell ref="A1:J1"/>
    <mergeCell ref="A2:J2"/>
    <mergeCell ref="A3:J3"/>
    <mergeCell ref="A4:J4"/>
    <mergeCell ref="A5:B5"/>
    <mergeCell ref="C5:J5"/>
    <mergeCell ref="A6:B6"/>
    <mergeCell ref="C6:J6"/>
    <mergeCell ref="A7:B7"/>
    <mergeCell ref="C7:J7"/>
    <mergeCell ref="A8:B8"/>
    <mergeCell ref="C8:J8"/>
    <mergeCell ref="A9:B9"/>
    <mergeCell ref="C9:J9"/>
    <mergeCell ref="A10:B10"/>
    <mergeCell ref="C10:J10"/>
    <mergeCell ref="A11:A12"/>
    <mergeCell ref="B11:B12"/>
    <mergeCell ref="C11:C12"/>
    <mergeCell ref="D11:D12"/>
    <mergeCell ref="E11:E12"/>
    <mergeCell ref="F11:F12"/>
    <mergeCell ref="G11:G12"/>
    <mergeCell ref="H11:H12"/>
    <mergeCell ref="I11:I12"/>
    <mergeCell ref="J11:J12"/>
    <mergeCell ref="A61:D61"/>
    <mergeCell ref="E61:J61"/>
    <mergeCell ref="A72:D72"/>
    <mergeCell ref="A62:G62"/>
    <mergeCell ref="A63:D64"/>
    <mergeCell ref="E63:G63"/>
    <mergeCell ref="E64:G64"/>
    <mergeCell ref="A66:J66"/>
    <mergeCell ref="H67:J67"/>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1"/>
  <sheetViews>
    <sheetView topLeftCell="C61" workbookViewId="0">
      <selection activeCell="M16" sqref="M16"/>
    </sheetView>
  </sheetViews>
  <sheetFormatPr defaultColWidth="14.42578125" defaultRowHeight="15" x14ac:dyDescent="0.25"/>
  <cols>
    <col min="1" max="1" width="10.5703125" style="95" customWidth="1"/>
    <col min="2" max="2" width="18.5703125" style="95" customWidth="1"/>
    <col min="3" max="4" width="12.7109375" style="95" customWidth="1"/>
    <col min="5" max="5" width="14.7109375" style="95" customWidth="1"/>
    <col min="6" max="6" width="12.42578125" style="95" customWidth="1"/>
    <col min="7" max="7" width="15.140625" style="95" customWidth="1"/>
    <col min="8" max="9" width="12.7109375" style="95" customWidth="1"/>
    <col min="10" max="10" width="15" style="95" customWidth="1"/>
    <col min="11" max="11" width="9.140625" style="95" customWidth="1"/>
    <col min="12" max="12" width="13" style="95" customWidth="1"/>
    <col min="13" max="13" width="12.7109375" style="95" customWidth="1"/>
    <col min="14" max="14" width="14.28515625" style="95" customWidth="1"/>
    <col min="15" max="15" width="7.85546875" style="95" customWidth="1"/>
    <col min="16" max="17" width="9.140625" style="95" customWidth="1"/>
    <col min="18" max="16384" width="14.42578125" style="95"/>
  </cols>
  <sheetData>
    <row r="1" spans="1:17" ht="24" x14ac:dyDescent="0.4">
      <c r="A1" s="108" t="s">
        <v>0</v>
      </c>
      <c r="B1" s="109"/>
      <c r="C1" s="109"/>
      <c r="D1" s="109"/>
      <c r="E1" s="109"/>
      <c r="F1" s="109"/>
      <c r="G1" s="109"/>
      <c r="H1" s="109"/>
      <c r="I1" s="109"/>
      <c r="J1" s="110"/>
      <c r="K1" s="1"/>
      <c r="L1" s="2"/>
      <c r="M1" s="2"/>
      <c r="N1" s="2"/>
      <c r="O1" s="3"/>
      <c r="P1" s="4" t="s">
        <v>1</v>
      </c>
      <c r="Q1" s="2"/>
    </row>
    <row r="2" spans="1:17" ht="18.75" x14ac:dyDescent="0.3">
      <c r="A2" s="111" t="s">
        <v>2</v>
      </c>
      <c r="B2" s="109"/>
      <c r="C2" s="109"/>
      <c r="D2" s="109"/>
      <c r="E2" s="109"/>
      <c r="F2" s="109"/>
      <c r="G2" s="109"/>
      <c r="H2" s="109"/>
      <c r="I2" s="109"/>
      <c r="J2" s="110"/>
      <c r="K2" s="2"/>
      <c r="L2" s="2"/>
      <c r="M2" s="2"/>
      <c r="N2" s="2"/>
      <c r="O2" s="5"/>
      <c r="P2" s="4" t="s">
        <v>3</v>
      </c>
      <c r="Q2" s="2"/>
    </row>
    <row r="3" spans="1:17" ht="18.75" customHeight="1" x14ac:dyDescent="0.25">
      <c r="A3" s="112" t="s">
        <v>261</v>
      </c>
      <c r="B3" s="113"/>
      <c r="C3" s="113"/>
      <c r="D3" s="113"/>
      <c r="E3" s="113"/>
      <c r="F3" s="113"/>
      <c r="G3" s="113"/>
      <c r="H3" s="113"/>
      <c r="I3" s="113"/>
      <c r="J3" s="114"/>
      <c r="K3" s="6"/>
      <c r="L3" s="6"/>
      <c r="N3" s="6"/>
      <c r="O3" s="6"/>
      <c r="P3" s="6"/>
      <c r="Q3" s="6"/>
    </row>
    <row r="4" spans="1:17" ht="24" x14ac:dyDescent="0.4">
      <c r="A4" s="108" t="s">
        <v>4</v>
      </c>
      <c r="B4" s="109"/>
      <c r="C4" s="109"/>
      <c r="D4" s="109"/>
      <c r="E4" s="109"/>
      <c r="F4" s="109"/>
      <c r="G4" s="109"/>
      <c r="H4" s="109"/>
      <c r="I4" s="109"/>
      <c r="J4" s="110"/>
      <c r="K4" s="2"/>
      <c r="L4" s="2"/>
      <c r="M4" s="6"/>
      <c r="N4" s="2"/>
      <c r="O4" s="2"/>
      <c r="P4" s="2"/>
      <c r="Q4" s="2"/>
    </row>
    <row r="5" spans="1:17" x14ac:dyDescent="0.25">
      <c r="A5" s="115" t="s">
        <v>5</v>
      </c>
      <c r="B5" s="110"/>
      <c r="C5" s="116" t="s">
        <v>6</v>
      </c>
      <c r="D5" s="109"/>
      <c r="E5" s="109"/>
      <c r="F5" s="109"/>
      <c r="G5" s="109"/>
      <c r="H5" s="109"/>
      <c r="I5" s="109"/>
      <c r="J5" s="110"/>
      <c r="K5" s="2"/>
      <c r="L5" s="2"/>
      <c r="M5" s="2"/>
      <c r="N5" s="2"/>
      <c r="O5" s="2"/>
      <c r="P5" s="2"/>
      <c r="Q5" s="2"/>
    </row>
    <row r="6" spans="1:17" ht="45" customHeight="1" x14ac:dyDescent="0.25">
      <c r="A6" s="117" t="s">
        <v>7</v>
      </c>
      <c r="B6" s="110"/>
      <c r="C6" s="118" t="s">
        <v>8</v>
      </c>
      <c r="D6" s="109"/>
      <c r="E6" s="109"/>
      <c r="F6" s="109"/>
      <c r="G6" s="109"/>
      <c r="H6" s="109"/>
      <c r="I6" s="109"/>
      <c r="J6" s="110"/>
      <c r="K6" s="2"/>
      <c r="L6" s="2"/>
      <c r="M6" s="2"/>
      <c r="N6" s="2"/>
      <c r="O6" s="2"/>
      <c r="P6" s="2"/>
      <c r="Q6" s="2"/>
    </row>
    <row r="7" spans="1:17" x14ac:dyDescent="0.25">
      <c r="A7" s="117" t="s">
        <v>9</v>
      </c>
      <c r="B7" s="110"/>
      <c r="C7" s="119" t="s">
        <v>10</v>
      </c>
      <c r="D7" s="109"/>
      <c r="E7" s="109"/>
      <c r="F7" s="109"/>
      <c r="G7" s="109"/>
      <c r="H7" s="109"/>
      <c r="I7" s="109"/>
      <c r="J7" s="110"/>
      <c r="K7" s="2"/>
      <c r="L7" s="2"/>
      <c r="M7" s="2"/>
      <c r="N7" s="2"/>
      <c r="O7" s="2"/>
      <c r="P7" s="2"/>
      <c r="Q7" s="2"/>
    </row>
    <row r="8" spans="1:17" x14ac:dyDescent="0.25">
      <c r="A8" s="117" t="s">
        <v>11</v>
      </c>
      <c r="B8" s="110"/>
      <c r="C8" s="119" t="s">
        <v>12</v>
      </c>
      <c r="D8" s="109"/>
      <c r="E8" s="109"/>
      <c r="F8" s="109"/>
      <c r="G8" s="109"/>
      <c r="H8" s="109"/>
      <c r="I8" s="109"/>
      <c r="J8" s="110"/>
      <c r="K8" s="2"/>
      <c r="L8" s="2"/>
      <c r="M8" s="2"/>
      <c r="N8" s="2"/>
      <c r="O8" s="2"/>
      <c r="P8" s="2"/>
      <c r="Q8" s="2"/>
    </row>
    <row r="9" spans="1:17" x14ac:dyDescent="0.25">
      <c r="A9" s="120" t="s">
        <v>13</v>
      </c>
      <c r="B9" s="110"/>
      <c r="C9" s="121" t="s">
        <v>262</v>
      </c>
      <c r="D9" s="122"/>
      <c r="E9" s="122"/>
      <c r="F9" s="122"/>
      <c r="G9" s="122"/>
      <c r="H9" s="122"/>
      <c r="I9" s="122"/>
      <c r="J9" s="123"/>
      <c r="K9" s="6"/>
      <c r="L9" s="6"/>
      <c r="M9" s="6"/>
      <c r="N9" s="6"/>
      <c r="O9" s="6"/>
      <c r="P9" s="6"/>
      <c r="Q9" s="6"/>
    </row>
    <row r="10" spans="1:17" x14ac:dyDescent="0.25">
      <c r="A10" s="117" t="s">
        <v>14</v>
      </c>
      <c r="B10" s="110"/>
      <c r="C10" s="121"/>
      <c r="D10" s="122"/>
      <c r="E10" s="122"/>
      <c r="F10" s="122"/>
      <c r="G10" s="122"/>
      <c r="H10" s="122"/>
      <c r="I10" s="122"/>
      <c r="J10" s="123"/>
      <c r="K10" s="2"/>
      <c r="L10" s="2"/>
      <c r="M10" s="2"/>
      <c r="N10" s="2"/>
      <c r="O10" s="2"/>
      <c r="P10" s="2"/>
      <c r="Q10" s="2"/>
    </row>
    <row r="11" spans="1:17" ht="33" customHeight="1" x14ac:dyDescent="0.25">
      <c r="A11" s="124" t="s">
        <v>15</v>
      </c>
      <c r="B11" s="124" t="s">
        <v>16</v>
      </c>
      <c r="C11" s="126" t="s">
        <v>17</v>
      </c>
      <c r="D11" s="126" t="s">
        <v>18</v>
      </c>
      <c r="E11" s="124" t="s">
        <v>19</v>
      </c>
      <c r="F11" s="124" t="s">
        <v>15</v>
      </c>
      <c r="G11" s="124" t="s">
        <v>16</v>
      </c>
      <c r="H11" s="126" t="s">
        <v>17</v>
      </c>
      <c r="I11" s="126" t="s">
        <v>18</v>
      </c>
      <c r="J11" s="124" t="s">
        <v>19</v>
      </c>
      <c r="K11" s="2"/>
      <c r="L11" s="175" t="s">
        <v>16</v>
      </c>
      <c r="M11" s="176" t="s">
        <v>293</v>
      </c>
      <c r="N11" s="176"/>
      <c r="O11" s="2"/>
      <c r="P11" s="2"/>
      <c r="Q11" s="2"/>
    </row>
    <row r="12" spans="1:17" ht="13.5" customHeight="1" x14ac:dyDescent="0.25">
      <c r="A12" s="125"/>
      <c r="B12" s="125"/>
      <c r="C12" s="125"/>
      <c r="D12" s="125"/>
      <c r="E12" s="125"/>
      <c r="F12" s="125"/>
      <c r="G12" s="125"/>
      <c r="H12" s="125"/>
      <c r="I12" s="125"/>
      <c r="J12" s="125"/>
      <c r="K12" s="2"/>
      <c r="L12" s="175"/>
      <c r="M12" s="7" t="s">
        <v>17</v>
      </c>
      <c r="N12" s="2" t="s">
        <v>18</v>
      </c>
      <c r="O12" s="2"/>
      <c r="P12" s="2"/>
      <c r="Q12" s="2"/>
    </row>
    <row r="13" spans="1:17" x14ac:dyDescent="0.25">
      <c r="A13" s="8">
        <v>1</v>
      </c>
      <c r="B13" s="9" t="s">
        <v>20</v>
      </c>
      <c r="C13" s="78">
        <v>225</v>
      </c>
      <c r="D13" s="81">
        <v>210</v>
      </c>
      <c r="E13" s="11">
        <f t="shared" ref="E13:E60" si="0">SUM(C13,D13)</f>
        <v>435</v>
      </c>
      <c r="F13" s="8">
        <v>49</v>
      </c>
      <c r="G13" s="12" t="s">
        <v>21</v>
      </c>
      <c r="H13" s="78">
        <v>225</v>
      </c>
      <c r="I13" s="81">
        <v>210</v>
      </c>
      <c r="J13" s="8">
        <f t="shared" ref="J13:J60" si="1">SUM(H13,I13)</f>
        <v>435</v>
      </c>
      <c r="K13" s="2"/>
      <c r="L13" s="2"/>
      <c r="M13" s="7"/>
      <c r="N13" s="7"/>
      <c r="O13" s="2"/>
      <c r="P13" s="2"/>
      <c r="Q13" s="2"/>
    </row>
    <row r="14" spans="1:17" x14ac:dyDescent="0.25">
      <c r="A14" s="8">
        <f t="shared" ref="A14:A36" si="2">A13+1</f>
        <v>2</v>
      </c>
      <c r="B14" s="9" t="s">
        <v>22</v>
      </c>
      <c r="C14" s="78">
        <v>225</v>
      </c>
      <c r="D14" s="81">
        <v>210</v>
      </c>
      <c r="E14" s="11">
        <f t="shared" si="0"/>
        <v>435</v>
      </c>
      <c r="F14" s="8">
        <f t="shared" ref="F14:F36" si="3">F13+1</f>
        <v>50</v>
      </c>
      <c r="G14" s="12" t="s">
        <v>23</v>
      </c>
      <c r="H14" s="78">
        <v>225</v>
      </c>
      <c r="I14" s="81">
        <v>210</v>
      </c>
      <c r="J14" s="8">
        <f t="shared" si="1"/>
        <v>435</v>
      </c>
      <c r="K14" s="2"/>
      <c r="L14" s="2" t="s">
        <v>20</v>
      </c>
      <c r="M14" s="7">
        <f>AVERAGE(C13:C16)</f>
        <v>225</v>
      </c>
      <c r="N14" s="7">
        <f>AVERAGE(D13:D16)</f>
        <v>210</v>
      </c>
      <c r="O14" s="2"/>
      <c r="P14" s="2"/>
      <c r="Q14" s="2"/>
    </row>
    <row r="15" spans="1:17" x14ac:dyDescent="0.25">
      <c r="A15" s="8">
        <f t="shared" si="2"/>
        <v>3</v>
      </c>
      <c r="B15" s="9" t="s">
        <v>24</v>
      </c>
      <c r="C15" s="78">
        <v>225</v>
      </c>
      <c r="D15" s="81">
        <v>210</v>
      </c>
      <c r="E15" s="11">
        <f t="shared" si="0"/>
        <v>435</v>
      </c>
      <c r="F15" s="8">
        <f t="shared" si="3"/>
        <v>51</v>
      </c>
      <c r="G15" s="12" t="s">
        <v>25</v>
      </c>
      <c r="H15" s="78">
        <v>225</v>
      </c>
      <c r="I15" s="81">
        <v>210</v>
      </c>
      <c r="J15" s="8">
        <f t="shared" si="1"/>
        <v>435</v>
      </c>
      <c r="K15" s="2"/>
      <c r="L15" s="2" t="s">
        <v>28</v>
      </c>
      <c r="M15" s="7">
        <f>AVERAGE(C17:C20)</f>
        <v>225</v>
      </c>
      <c r="N15" s="7">
        <f>AVERAGE(D17:D20)</f>
        <v>210</v>
      </c>
      <c r="O15" s="2"/>
      <c r="P15" s="2"/>
      <c r="Q15" s="2"/>
    </row>
    <row r="16" spans="1:17" x14ac:dyDescent="0.25">
      <c r="A16" s="8">
        <f t="shared" si="2"/>
        <v>4</v>
      </c>
      <c r="B16" s="9" t="s">
        <v>26</v>
      </c>
      <c r="C16" s="78">
        <v>225</v>
      </c>
      <c r="D16" s="81">
        <v>210</v>
      </c>
      <c r="E16" s="11">
        <f t="shared" si="0"/>
        <v>435</v>
      </c>
      <c r="F16" s="8">
        <f t="shared" si="3"/>
        <v>52</v>
      </c>
      <c r="G16" s="12" t="s">
        <v>27</v>
      </c>
      <c r="H16" s="78">
        <v>225</v>
      </c>
      <c r="I16" s="81">
        <v>210</v>
      </c>
      <c r="J16" s="8">
        <f t="shared" si="1"/>
        <v>435</v>
      </c>
      <c r="K16" s="2"/>
      <c r="L16" s="2" t="s">
        <v>36</v>
      </c>
      <c r="M16" s="7">
        <f>AVERAGE(C21:C24)</f>
        <v>225</v>
      </c>
      <c r="N16" s="7">
        <f>AVERAGE(D21:D24)</f>
        <v>210</v>
      </c>
      <c r="O16" s="2"/>
      <c r="P16" s="2"/>
      <c r="Q16" s="2"/>
    </row>
    <row r="17" spans="1:17" x14ac:dyDescent="0.25">
      <c r="A17" s="8">
        <f t="shared" si="2"/>
        <v>5</v>
      </c>
      <c r="B17" s="9" t="s">
        <v>28</v>
      </c>
      <c r="C17" s="78">
        <v>225</v>
      </c>
      <c r="D17" s="81">
        <v>210</v>
      </c>
      <c r="E17" s="11">
        <f t="shared" si="0"/>
        <v>435</v>
      </c>
      <c r="F17" s="8">
        <f t="shared" si="3"/>
        <v>53</v>
      </c>
      <c r="G17" s="12" t="s">
        <v>29</v>
      </c>
      <c r="H17" s="78">
        <v>225</v>
      </c>
      <c r="I17" s="81">
        <v>210</v>
      </c>
      <c r="J17" s="8">
        <f t="shared" si="1"/>
        <v>435</v>
      </c>
      <c r="K17" s="2"/>
      <c r="L17" s="2" t="s">
        <v>44</v>
      </c>
      <c r="M17" s="7">
        <f>AVERAGE(C25:C28)</f>
        <v>225</v>
      </c>
      <c r="N17" s="7">
        <f>AVERAGE(D25:D28)</f>
        <v>210</v>
      </c>
      <c r="O17" s="2"/>
      <c r="P17" s="2"/>
      <c r="Q17" s="2"/>
    </row>
    <row r="18" spans="1:17" x14ac:dyDescent="0.25">
      <c r="A18" s="8">
        <f t="shared" si="2"/>
        <v>6</v>
      </c>
      <c r="B18" s="9" t="s">
        <v>30</v>
      </c>
      <c r="C18" s="78">
        <v>225</v>
      </c>
      <c r="D18" s="81">
        <v>210</v>
      </c>
      <c r="E18" s="11">
        <f t="shared" si="0"/>
        <v>435</v>
      </c>
      <c r="F18" s="8">
        <f t="shared" si="3"/>
        <v>54</v>
      </c>
      <c r="G18" s="12" t="s">
        <v>31</v>
      </c>
      <c r="H18" s="78">
        <v>225</v>
      </c>
      <c r="I18" s="81">
        <v>210</v>
      </c>
      <c r="J18" s="8">
        <f t="shared" si="1"/>
        <v>435</v>
      </c>
      <c r="K18" s="2"/>
      <c r="L18" s="2" t="s">
        <v>52</v>
      </c>
      <c r="M18" s="7">
        <f>AVERAGE(C29:C32)</f>
        <v>225</v>
      </c>
      <c r="N18" s="7">
        <f>AVERAGE(D29:D32)</f>
        <v>210</v>
      </c>
      <c r="O18" s="2"/>
      <c r="P18" s="2"/>
      <c r="Q18" s="2"/>
    </row>
    <row r="19" spans="1:17" x14ac:dyDescent="0.25">
      <c r="A19" s="8">
        <f t="shared" si="2"/>
        <v>7</v>
      </c>
      <c r="B19" s="9" t="s">
        <v>32</v>
      </c>
      <c r="C19" s="78">
        <v>225</v>
      </c>
      <c r="D19" s="81">
        <v>210</v>
      </c>
      <c r="E19" s="11">
        <f t="shared" si="0"/>
        <v>435</v>
      </c>
      <c r="F19" s="8">
        <f t="shared" si="3"/>
        <v>55</v>
      </c>
      <c r="G19" s="12" t="s">
        <v>33</v>
      </c>
      <c r="H19" s="78">
        <v>225</v>
      </c>
      <c r="I19" s="81">
        <v>210</v>
      </c>
      <c r="J19" s="8">
        <f t="shared" si="1"/>
        <v>435</v>
      </c>
      <c r="K19" s="2"/>
      <c r="L19" s="2" t="s">
        <v>60</v>
      </c>
      <c r="M19" s="7">
        <f>AVERAGE(C33:C36)</f>
        <v>225</v>
      </c>
      <c r="N19" s="7">
        <f>AVERAGE(D33:D36)</f>
        <v>210</v>
      </c>
      <c r="O19" s="2"/>
      <c r="P19" s="2"/>
      <c r="Q19" s="2"/>
    </row>
    <row r="20" spans="1:17" x14ac:dyDescent="0.25">
      <c r="A20" s="8">
        <f t="shared" si="2"/>
        <v>8</v>
      </c>
      <c r="B20" s="9" t="s">
        <v>34</v>
      </c>
      <c r="C20" s="78">
        <v>225</v>
      </c>
      <c r="D20" s="81">
        <v>210</v>
      </c>
      <c r="E20" s="11">
        <f t="shared" si="0"/>
        <v>435</v>
      </c>
      <c r="F20" s="8">
        <f t="shared" si="3"/>
        <v>56</v>
      </c>
      <c r="G20" s="12" t="s">
        <v>35</v>
      </c>
      <c r="H20" s="78">
        <v>225</v>
      </c>
      <c r="I20" s="81">
        <v>210</v>
      </c>
      <c r="J20" s="8">
        <f t="shared" si="1"/>
        <v>435</v>
      </c>
      <c r="K20" s="2"/>
      <c r="L20" s="2" t="s">
        <v>68</v>
      </c>
      <c r="M20" s="7">
        <f>AVERAGE(C37:C40)</f>
        <v>225</v>
      </c>
      <c r="N20" s="7">
        <f>AVERAGE(D37:D40)</f>
        <v>210</v>
      </c>
      <c r="O20" s="2"/>
      <c r="P20" s="2"/>
      <c r="Q20" s="2"/>
    </row>
    <row r="21" spans="1:17" ht="15.75" customHeight="1" x14ac:dyDescent="0.25">
      <c r="A21" s="8">
        <f t="shared" si="2"/>
        <v>9</v>
      </c>
      <c r="B21" s="9" t="s">
        <v>36</v>
      </c>
      <c r="C21" s="78">
        <v>225</v>
      </c>
      <c r="D21" s="81">
        <v>210</v>
      </c>
      <c r="E21" s="11">
        <f t="shared" si="0"/>
        <v>435</v>
      </c>
      <c r="F21" s="8">
        <f t="shared" si="3"/>
        <v>57</v>
      </c>
      <c r="G21" s="12" t="s">
        <v>37</v>
      </c>
      <c r="H21" s="78">
        <v>225</v>
      </c>
      <c r="I21" s="81">
        <v>210</v>
      </c>
      <c r="J21" s="8">
        <f t="shared" si="1"/>
        <v>435</v>
      </c>
      <c r="K21" s="2"/>
      <c r="L21" s="2" t="s">
        <v>76</v>
      </c>
      <c r="M21" s="7">
        <f>AVERAGE(C41:C44)</f>
        <v>225</v>
      </c>
      <c r="N21" s="7">
        <f>AVERAGE(D41:D44)</f>
        <v>210</v>
      </c>
      <c r="O21" s="2"/>
      <c r="P21" s="2"/>
      <c r="Q21" s="2"/>
    </row>
    <row r="22" spans="1:17" ht="15.75" customHeight="1" x14ac:dyDescent="0.25">
      <c r="A22" s="8">
        <f t="shared" si="2"/>
        <v>10</v>
      </c>
      <c r="B22" s="9" t="s">
        <v>38</v>
      </c>
      <c r="C22" s="78">
        <v>225</v>
      </c>
      <c r="D22" s="81">
        <v>210</v>
      </c>
      <c r="E22" s="11">
        <f t="shared" si="0"/>
        <v>435</v>
      </c>
      <c r="F22" s="8">
        <f t="shared" si="3"/>
        <v>58</v>
      </c>
      <c r="G22" s="12" t="s">
        <v>39</v>
      </c>
      <c r="H22" s="78">
        <v>225</v>
      </c>
      <c r="I22" s="81">
        <v>210</v>
      </c>
      <c r="J22" s="8">
        <f t="shared" si="1"/>
        <v>435</v>
      </c>
      <c r="K22" s="2"/>
      <c r="L22" s="2" t="s">
        <v>84</v>
      </c>
      <c r="M22" s="7">
        <f>AVERAGE(C45:C48)</f>
        <v>225</v>
      </c>
      <c r="N22" s="7">
        <f>AVERAGE(D45:D48)</f>
        <v>210</v>
      </c>
      <c r="O22" s="2"/>
      <c r="P22" s="2"/>
      <c r="Q22" s="2"/>
    </row>
    <row r="23" spans="1:17" ht="15.75" customHeight="1" x14ac:dyDescent="0.25">
      <c r="A23" s="8">
        <f t="shared" si="2"/>
        <v>11</v>
      </c>
      <c r="B23" s="9" t="s">
        <v>40</v>
      </c>
      <c r="C23" s="78">
        <v>225</v>
      </c>
      <c r="D23" s="81">
        <v>210</v>
      </c>
      <c r="E23" s="11">
        <f t="shared" si="0"/>
        <v>435</v>
      </c>
      <c r="F23" s="8">
        <f t="shared" si="3"/>
        <v>59</v>
      </c>
      <c r="G23" s="12" t="s">
        <v>41</v>
      </c>
      <c r="H23" s="78">
        <v>225</v>
      </c>
      <c r="I23" s="81">
        <v>210</v>
      </c>
      <c r="J23" s="8">
        <f t="shared" si="1"/>
        <v>435</v>
      </c>
      <c r="K23" s="2"/>
      <c r="L23" s="2" t="s">
        <v>92</v>
      </c>
      <c r="M23" s="7">
        <f>AVERAGE(C49:C52)</f>
        <v>225</v>
      </c>
      <c r="N23" s="7">
        <f>AVERAGE(D49:D52)</f>
        <v>210</v>
      </c>
      <c r="O23" s="2"/>
      <c r="P23" s="2"/>
      <c r="Q23" s="2"/>
    </row>
    <row r="24" spans="1:17" ht="15.75" customHeight="1" x14ac:dyDescent="0.25">
      <c r="A24" s="8">
        <f t="shared" si="2"/>
        <v>12</v>
      </c>
      <c r="B24" s="9" t="s">
        <v>42</v>
      </c>
      <c r="C24" s="78">
        <v>225</v>
      </c>
      <c r="D24" s="81">
        <v>210</v>
      </c>
      <c r="E24" s="11">
        <f t="shared" si="0"/>
        <v>435</v>
      </c>
      <c r="F24" s="8">
        <f t="shared" si="3"/>
        <v>60</v>
      </c>
      <c r="G24" s="12" t="s">
        <v>43</v>
      </c>
      <c r="H24" s="78">
        <v>225</v>
      </c>
      <c r="I24" s="81">
        <v>210</v>
      </c>
      <c r="J24" s="8">
        <f t="shared" si="1"/>
        <v>435</v>
      </c>
      <c r="K24" s="2"/>
      <c r="L24" s="13" t="s">
        <v>100</v>
      </c>
      <c r="M24" s="7">
        <f>AVERAGE(C53:C56)</f>
        <v>225</v>
      </c>
      <c r="N24" s="7">
        <f>AVERAGE(D53:D56)</f>
        <v>210</v>
      </c>
      <c r="O24" s="2"/>
      <c r="P24" s="2"/>
      <c r="Q24" s="2"/>
    </row>
    <row r="25" spans="1:17" ht="15.75" customHeight="1" x14ac:dyDescent="0.25">
      <c r="A25" s="8">
        <f t="shared" si="2"/>
        <v>13</v>
      </c>
      <c r="B25" s="9" t="s">
        <v>44</v>
      </c>
      <c r="C25" s="78">
        <v>225</v>
      </c>
      <c r="D25" s="81">
        <v>210</v>
      </c>
      <c r="E25" s="11">
        <f t="shared" si="0"/>
        <v>435</v>
      </c>
      <c r="F25" s="8">
        <f t="shared" si="3"/>
        <v>61</v>
      </c>
      <c r="G25" s="12" t="s">
        <v>45</v>
      </c>
      <c r="H25" s="78">
        <v>225</v>
      </c>
      <c r="I25" s="81">
        <v>210</v>
      </c>
      <c r="J25" s="8">
        <f t="shared" si="1"/>
        <v>435</v>
      </c>
      <c r="K25" s="2"/>
      <c r="L25" s="16" t="s">
        <v>108</v>
      </c>
      <c r="M25" s="7">
        <f>AVERAGE(C57:C60)</f>
        <v>225</v>
      </c>
      <c r="N25" s="7">
        <f>AVERAGE(D57:D60)</f>
        <v>210</v>
      </c>
      <c r="O25" s="2"/>
      <c r="P25" s="2"/>
      <c r="Q25" s="2"/>
    </row>
    <row r="26" spans="1:17" ht="15.75" customHeight="1" x14ac:dyDescent="0.25">
      <c r="A26" s="8">
        <f t="shared" si="2"/>
        <v>14</v>
      </c>
      <c r="B26" s="9" t="s">
        <v>46</v>
      </c>
      <c r="C26" s="78">
        <v>225</v>
      </c>
      <c r="D26" s="81">
        <v>210</v>
      </c>
      <c r="E26" s="11">
        <f t="shared" si="0"/>
        <v>435</v>
      </c>
      <c r="F26" s="8">
        <f t="shared" si="3"/>
        <v>62</v>
      </c>
      <c r="G26" s="12" t="s">
        <v>47</v>
      </c>
      <c r="H26" s="78">
        <v>225</v>
      </c>
      <c r="I26" s="81">
        <v>210</v>
      </c>
      <c r="J26" s="8">
        <f t="shared" si="1"/>
        <v>435</v>
      </c>
      <c r="K26" s="2"/>
      <c r="L26" s="16" t="s">
        <v>21</v>
      </c>
      <c r="M26" s="7">
        <f>AVERAGE(H13:H16)</f>
        <v>225</v>
      </c>
      <c r="N26" s="7">
        <f>AVERAGE(I13:I16)</f>
        <v>210</v>
      </c>
      <c r="O26" s="2"/>
      <c r="P26" s="2"/>
      <c r="Q26" s="2"/>
    </row>
    <row r="27" spans="1:17" ht="15.75" customHeight="1" x14ac:dyDescent="0.25">
      <c r="A27" s="8">
        <f t="shared" si="2"/>
        <v>15</v>
      </c>
      <c r="B27" s="9" t="s">
        <v>48</v>
      </c>
      <c r="C27" s="78">
        <v>225</v>
      </c>
      <c r="D27" s="81">
        <v>210</v>
      </c>
      <c r="E27" s="11">
        <f t="shared" si="0"/>
        <v>435</v>
      </c>
      <c r="F27" s="8">
        <f t="shared" si="3"/>
        <v>63</v>
      </c>
      <c r="G27" s="12" t="s">
        <v>49</v>
      </c>
      <c r="H27" s="78">
        <v>225</v>
      </c>
      <c r="I27" s="81">
        <v>210</v>
      </c>
      <c r="J27" s="8">
        <f t="shared" si="1"/>
        <v>435</v>
      </c>
      <c r="K27" s="2"/>
      <c r="L27" s="24" t="s">
        <v>29</v>
      </c>
      <c r="M27" s="7">
        <f>AVERAGE(H17:H20)</f>
        <v>225</v>
      </c>
      <c r="N27" s="7">
        <f>AVERAGE(I17:I20)</f>
        <v>210</v>
      </c>
      <c r="O27" s="2"/>
      <c r="P27" s="2"/>
      <c r="Q27" s="2"/>
    </row>
    <row r="28" spans="1:17" ht="15.75" customHeight="1" x14ac:dyDescent="0.25">
      <c r="A28" s="8">
        <f t="shared" si="2"/>
        <v>16</v>
      </c>
      <c r="B28" s="9" t="s">
        <v>50</v>
      </c>
      <c r="C28" s="78">
        <v>225</v>
      </c>
      <c r="D28" s="81">
        <v>210</v>
      </c>
      <c r="E28" s="11">
        <f t="shared" si="0"/>
        <v>435</v>
      </c>
      <c r="F28" s="8">
        <f t="shared" si="3"/>
        <v>64</v>
      </c>
      <c r="G28" s="12" t="s">
        <v>51</v>
      </c>
      <c r="H28" s="78">
        <v>225</v>
      </c>
      <c r="I28" s="81">
        <v>210</v>
      </c>
      <c r="J28" s="8">
        <f t="shared" si="1"/>
        <v>435</v>
      </c>
      <c r="K28" s="2"/>
      <c r="L28" s="2" t="s">
        <v>37</v>
      </c>
      <c r="M28" s="7">
        <f>AVERAGE(H21:H24)</f>
        <v>225</v>
      </c>
      <c r="N28" s="7">
        <f>AVERAGE(I21:I24)</f>
        <v>210</v>
      </c>
      <c r="O28" s="2"/>
      <c r="P28" s="2"/>
      <c r="Q28" s="2"/>
    </row>
    <row r="29" spans="1:17" ht="15.75" customHeight="1" x14ac:dyDescent="0.25">
      <c r="A29" s="8">
        <f t="shared" si="2"/>
        <v>17</v>
      </c>
      <c r="B29" s="9" t="s">
        <v>52</v>
      </c>
      <c r="C29" s="78">
        <v>225</v>
      </c>
      <c r="D29" s="81">
        <v>210</v>
      </c>
      <c r="E29" s="11">
        <f t="shared" si="0"/>
        <v>435</v>
      </c>
      <c r="F29" s="8">
        <f t="shared" si="3"/>
        <v>65</v>
      </c>
      <c r="G29" s="12" t="s">
        <v>53</v>
      </c>
      <c r="H29" s="78">
        <v>225</v>
      </c>
      <c r="I29" s="81">
        <v>210</v>
      </c>
      <c r="J29" s="8">
        <f t="shared" si="1"/>
        <v>435</v>
      </c>
      <c r="K29" s="2"/>
      <c r="L29" s="2" t="s">
        <v>45</v>
      </c>
      <c r="M29" s="7">
        <f>AVERAGE(H25:H28)</f>
        <v>225</v>
      </c>
      <c r="N29" s="7">
        <f>AVERAGE(I25:I28)</f>
        <v>210</v>
      </c>
      <c r="O29" s="2"/>
      <c r="P29" s="2"/>
      <c r="Q29" s="2"/>
    </row>
    <row r="30" spans="1:17" ht="15.75" customHeight="1" x14ac:dyDescent="0.25">
      <c r="A30" s="8">
        <f t="shared" si="2"/>
        <v>18</v>
      </c>
      <c r="B30" s="9" t="s">
        <v>54</v>
      </c>
      <c r="C30" s="78">
        <v>225</v>
      </c>
      <c r="D30" s="81">
        <v>210</v>
      </c>
      <c r="E30" s="11">
        <f t="shared" si="0"/>
        <v>435</v>
      </c>
      <c r="F30" s="8">
        <f t="shared" si="3"/>
        <v>66</v>
      </c>
      <c r="G30" s="12" t="s">
        <v>55</v>
      </c>
      <c r="H30" s="78">
        <v>225</v>
      </c>
      <c r="I30" s="81">
        <v>210</v>
      </c>
      <c r="J30" s="8">
        <f t="shared" si="1"/>
        <v>435</v>
      </c>
      <c r="K30" s="2"/>
      <c r="L30" s="2" t="s">
        <v>53</v>
      </c>
      <c r="M30" s="7">
        <f>AVERAGE(H29:H32)</f>
        <v>225</v>
      </c>
      <c r="N30" s="7">
        <f>AVERAGE(I29:I32)</f>
        <v>210</v>
      </c>
      <c r="O30" s="2"/>
      <c r="P30" s="2"/>
      <c r="Q30" s="2"/>
    </row>
    <row r="31" spans="1:17" ht="15.75" customHeight="1" x14ac:dyDescent="0.25">
      <c r="A31" s="8">
        <f t="shared" si="2"/>
        <v>19</v>
      </c>
      <c r="B31" s="9" t="s">
        <v>56</v>
      </c>
      <c r="C31" s="78">
        <v>225</v>
      </c>
      <c r="D31" s="81">
        <v>210</v>
      </c>
      <c r="E31" s="11">
        <f t="shared" si="0"/>
        <v>435</v>
      </c>
      <c r="F31" s="8">
        <f t="shared" si="3"/>
        <v>67</v>
      </c>
      <c r="G31" s="12" t="s">
        <v>57</v>
      </c>
      <c r="H31" s="78">
        <v>225</v>
      </c>
      <c r="I31" s="81">
        <v>210</v>
      </c>
      <c r="J31" s="8">
        <f t="shared" si="1"/>
        <v>435</v>
      </c>
      <c r="K31" s="2"/>
      <c r="L31" s="2" t="s">
        <v>61</v>
      </c>
      <c r="M31" s="7">
        <f>AVERAGE(H33:H36)</f>
        <v>225</v>
      </c>
      <c r="N31" s="7">
        <f>AVERAGE(I33:I36)</f>
        <v>210</v>
      </c>
      <c r="O31" s="2"/>
      <c r="P31" s="2"/>
      <c r="Q31" s="2"/>
    </row>
    <row r="32" spans="1:17" ht="15.75" customHeight="1" x14ac:dyDescent="0.25">
      <c r="A32" s="8">
        <f t="shared" si="2"/>
        <v>20</v>
      </c>
      <c r="B32" s="9" t="s">
        <v>58</v>
      </c>
      <c r="C32" s="78">
        <v>225</v>
      </c>
      <c r="D32" s="81">
        <v>210</v>
      </c>
      <c r="E32" s="11">
        <f t="shared" si="0"/>
        <v>435</v>
      </c>
      <c r="F32" s="8">
        <f t="shared" si="3"/>
        <v>68</v>
      </c>
      <c r="G32" s="12" t="s">
        <v>59</v>
      </c>
      <c r="H32" s="78">
        <v>225</v>
      </c>
      <c r="I32" s="81">
        <v>210</v>
      </c>
      <c r="J32" s="8">
        <f t="shared" si="1"/>
        <v>435</v>
      </c>
      <c r="K32" s="2"/>
      <c r="L32" s="2" t="s">
        <v>69</v>
      </c>
      <c r="M32" s="7">
        <f>AVERAGE(H37:H40)</f>
        <v>225</v>
      </c>
      <c r="N32" s="7">
        <f>AVERAGE(I37:I40)</f>
        <v>210</v>
      </c>
      <c r="O32" s="2"/>
      <c r="P32" s="2"/>
      <c r="Q32" s="2"/>
    </row>
    <row r="33" spans="1:17" ht="15.75" customHeight="1" x14ac:dyDescent="0.25">
      <c r="A33" s="8">
        <f t="shared" si="2"/>
        <v>21</v>
      </c>
      <c r="B33" s="9" t="s">
        <v>60</v>
      </c>
      <c r="C33" s="78">
        <v>225</v>
      </c>
      <c r="D33" s="81">
        <v>210</v>
      </c>
      <c r="E33" s="11">
        <f t="shared" si="0"/>
        <v>435</v>
      </c>
      <c r="F33" s="8">
        <f t="shared" si="3"/>
        <v>69</v>
      </c>
      <c r="G33" s="12" t="s">
        <v>61</v>
      </c>
      <c r="H33" s="78">
        <v>225</v>
      </c>
      <c r="I33" s="81">
        <v>210</v>
      </c>
      <c r="J33" s="8">
        <f t="shared" si="1"/>
        <v>435</v>
      </c>
      <c r="K33" s="2"/>
      <c r="L33" s="2" t="s">
        <v>77</v>
      </c>
      <c r="M33" s="7">
        <f>AVERAGE(H41:H44)</f>
        <v>225</v>
      </c>
      <c r="N33" s="7">
        <f>AVERAGE(I41:I44)</f>
        <v>210</v>
      </c>
      <c r="O33" s="2"/>
      <c r="P33" s="2"/>
      <c r="Q33" s="2"/>
    </row>
    <row r="34" spans="1:17" ht="15.75" customHeight="1" x14ac:dyDescent="0.25">
      <c r="A34" s="8">
        <f t="shared" si="2"/>
        <v>22</v>
      </c>
      <c r="B34" s="9" t="s">
        <v>62</v>
      </c>
      <c r="C34" s="78">
        <v>225</v>
      </c>
      <c r="D34" s="81">
        <v>210</v>
      </c>
      <c r="E34" s="11">
        <f t="shared" si="0"/>
        <v>435</v>
      </c>
      <c r="F34" s="8">
        <f t="shared" si="3"/>
        <v>70</v>
      </c>
      <c r="G34" s="12" t="s">
        <v>63</v>
      </c>
      <c r="H34" s="78">
        <v>225</v>
      </c>
      <c r="I34" s="81">
        <v>210</v>
      </c>
      <c r="J34" s="8">
        <f t="shared" si="1"/>
        <v>435</v>
      </c>
      <c r="K34" s="2"/>
      <c r="L34" s="2" t="s">
        <v>85</v>
      </c>
      <c r="M34" s="7">
        <f>AVERAGE(H45:H48)</f>
        <v>225</v>
      </c>
      <c r="N34" s="7">
        <f>AVERAGE(I45:I48)</f>
        <v>210</v>
      </c>
      <c r="O34" s="2"/>
      <c r="P34" s="2"/>
      <c r="Q34" s="2"/>
    </row>
    <row r="35" spans="1:17" ht="15.75" customHeight="1" x14ac:dyDescent="0.25">
      <c r="A35" s="8">
        <f t="shared" si="2"/>
        <v>23</v>
      </c>
      <c r="B35" s="9" t="s">
        <v>64</v>
      </c>
      <c r="C35" s="78">
        <v>225</v>
      </c>
      <c r="D35" s="81">
        <v>210</v>
      </c>
      <c r="E35" s="11">
        <f t="shared" si="0"/>
        <v>435</v>
      </c>
      <c r="F35" s="8">
        <f t="shared" si="3"/>
        <v>71</v>
      </c>
      <c r="G35" s="12" t="s">
        <v>65</v>
      </c>
      <c r="H35" s="78">
        <v>225</v>
      </c>
      <c r="I35" s="81">
        <v>210</v>
      </c>
      <c r="J35" s="8">
        <f t="shared" si="1"/>
        <v>435</v>
      </c>
      <c r="K35" s="2"/>
      <c r="L35" s="2" t="s">
        <v>93</v>
      </c>
      <c r="M35" s="7">
        <f>AVERAGE(H49:H52)</f>
        <v>225</v>
      </c>
      <c r="N35" s="7">
        <f>AVERAGE(I49:I52)</f>
        <v>210</v>
      </c>
      <c r="O35" s="2"/>
      <c r="P35" s="2"/>
      <c r="Q35" s="2"/>
    </row>
    <row r="36" spans="1:17" ht="15.75" customHeight="1" x14ac:dyDescent="0.25">
      <c r="A36" s="8">
        <f t="shared" si="2"/>
        <v>24</v>
      </c>
      <c r="B36" s="9" t="s">
        <v>66</v>
      </c>
      <c r="C36" s="78">
        <v>225</v>
      </c>
      <c r="D36" s="81">
        <v>210</v>
      </c>
      <c r="E36" s="11">
        <f t="shared" si="0"/>
        <v>435</v>
      </c>
      <c r="F36" s="8">
        <f t="shared" si="3"/>
        <v>72</v>
      </c>
      <c r="G36" s="12" t="s">
        <v>67</v>
      </c>
      <c r="H36" s="78">
        <v>225</v>
      </c>
      <c r="I36" s="81">
        <v>210</v>
      </c>
      <c r="J36" s="8">
        <f t="shared" si="1"/>
        <v>435</v>
      </c>
      <c r="K36" s="2"/>
      <c r="L36" s="107" t="s">
        <v>101</v>
      </c>
      <c r="M36" s="7">
        <f>AVERAGE(H53:H56)</f>
        <v>225</v>
      </c>
      <c r="N36" s="7">
        <f>AVERAGE(I53:I56)</f>
        <v>210</v>
      </c>
      <c r="O36" s="2"/>
      <c r="P36" s="2"/>
      <c r="Q36" s="2"/>
    </row>
    <row r="37" spans="1:17" ht="15.75" customHeight="1" x14ac:dyDescent="0.25">
      <c r="A37" s="8">
        <v>25</v>
      </c>
      <c r="B37" s="9" t="s">
        <v>68</v>
      </c>
      <c r="C37" s="78">
        <v>225</v>
      </c>
      <c r="D37" s="81">
        <v>210</v>
      </c>
      <c r="E37" s="11">
        <f t="shared" si="0"/>
        <v>435</v>
      </c>
      <c r="F37" s="8">
        <v>73</v>
      </c>
      <c r="G37" s="12" t="s">
        <v>69</v>
      </c>
      <c r="H37" s="78">
        <v>225</v>
      </c>
      <c r="I37" s="81">
        <v>210</v>
      </c>
      <c r="J37" s="8">
        <f t="shared" si="1"/>
        <v>435</v>
      </c>
      <c r="K37" s="2"/>
      <c r="L37" s="107" t="s">
        <v>109</v>
      </c>
      <c r="M37" s="7">
        <f>AVERAGE(H57:H60)</f>
        <v>225</v>
      </c>
      <c r="N37" s="7">
        <f>AVERAGE(I57:I60)</f>
        <v>210</v>
      </c>
      <c r="O37" s="2"/>
      <c r="P37" s="2"/>
      <c r="Q37" s="2"/>
    </row>
    <row r="38" spans="1:17" ht="15.75" customHeight="1" x14ac:dyDescent="0.25">
      <c r="A38" s="8">
        <f t="shared" ref="A38:A60" si="4">A37+1</f>
        <v>26</v>
      </c>
      <c r="B38" s="9" t="s">
        <v>70</v>
      </c>
      <c r="C38" s="78">
        <v>225</v>
      </c>
      <c r="D38" s="81">
        <v>210</v>
      </c>
      <c r="E38" s="8">
        <f t="shared" si="0"/>
        <v>435</v>
      </c>
      <c r="F38" s="8">
        <f t="shared" ref="F38:F60" si="5">F37+1</f>
        <v>74</v>
      </c>
      <c r="G38" s="12" t="s">
        <v>71</v>
      </c>
      <c r="H38" s="78">
        <v>225</v>
      </c>
      <c r="I38" s="81">
        <v>210</v>
      </c>
      <c r="J38" s="8">
        <f t="shared" si="1"/>
        <v>435</v>
      </c>
      <c r="K38" s="2"/>
      <c r="L38" s="107" t="s">
        <v>294</v>
      </c>
      <c r="M38" s="107">
        <f>AVERAGE(M14:M37)</f>
        <v>225</v>
      </c>
      <c r="N38" s="107">
        <f>AVERAGE(N14:N37)</f>
        <v>210</v>
      </c>
      <c r="O38" s="2"/>
      <c r="P38" s="2"/>
      <c r="Q38" s="2"/>
    </row>
    <row r="39" spans="1:17" ht="15.75" customHeight="1" x14ac:dyDescent="0.25">
      <c r="A39" s="8">
        <f t="shared" si="4"/>
        <v>27</v>
      </c>
      <c r="B39" s="9" t="s">
        <v>72</v>
      </c>
      <c r="C39" s="78">
        <v>225</v>
      </c>
      <c r="D39" s="81">
        <v>210</v>
      </c>
      <c r="E39" s="8">
        <f t="shared" si="0"/>
        <v>435</v>
      </c>
      <c r="F39" s="8">
        <f t="shared" si="5"/>
        <v>75</v>
      </c>
      <c r="G39" s="12" t="s">
        <v>73</v>
      </c>
      <c r="H39" s="78">
        <v>225</v>
      </c>
      <c r="I39" s="81">
        <v>210</v>
      </c>
      <c r="J39" s="8">
        <f t="shared" si="1"/>
        <v>435</v>
      </c>
      <c r="K39" s="2"/>
      <c r="L39" s="2"/>
      <c r="M39" s="2"/>
      <c r="N39" s="2"/>
      <c r="O39" s="2"/>
      <c r="P39" s="2"/>
      <c r="Q39" s="2"/>
    </row>
    <row r="40" spans="1:17" ht="15.75" customHeight="1" x14ac:dyDescent="0.25">
      <c r="A40" s="8">
        <f t="shared" si="4"/>
        <v>28</v>
      </c>
      <c r="B40" s="9" t="s">
        <v>74</v>
      </c>
      <c r="C40" s="78">
        <v>225</v>
      </c>
      <c r="D40" s="81">
        <v>210</v>
      </c>
      <c r="E40" s="8">
        <f t="shared" si="0"/>
        <v>435</v>
      </c>
      <c r="F40" s="8">
        <f t="shared" si="5"/>
        <v>76</v>
      </c>
      <c r="G40" s="12" t="s">
        <v>75</v>
      </c>
      <c r="H40" s="78">
        <v>225</v>
      </c>
      <c r="I40" s="81">
        <v>210</v>
      </c>
      <c r="J40" s="8">
        <f t="shared" si="1"/>
        <v>435</v>
      </c>
      <c r="K40" s="2"/>
      <c r="L40" s="2"/>
      <c r="M40" s="2"/>
      <c r="N40" s="2"/>
      <c r="O40" s="2"/>
      <c r="P40" s="2"/>
      <c r="Q40" s="2"/>
    </row>
    <row r="41" spans="1:17" ht="15.75" customHeight="1" x14ac:dyDescent="0.25">
      <c r="A41" s="8">
        <f t="shared" si="4"/>
        <v>29</v>
      </c>
      <c r="B41" s="9" t="s">
        <v>76</v>
      </c>
      <c r="C41" s="78">
        <v>225</v>
      </c>
      <c r="D41" s="81">
        <v>210</v>
      </c>
      <c r="E41" s="8">
        <f t="shared" si="0"/>
        <v>435</v>
      </c>
      <c r="F41" s="8">
        <f t="shared" si="5"/>
        <v>77</v>
      </c>
      <c r="G41" s="12" t="s">
        <v>77</v>
      </c>
      <c r="H41" s="78">
        <v>225</v>
      </c>
      <c r="I41" s="81">
        <v>210</v>
      </c>
      <c r="J41" s="8">
        <f t="shared" si="1"/>
        <v>435</v>
      </c>
      <c r="K41" s="2"/>
      <c r="L41" s="2"/>
      <c r="M41" s="2"/>
      <c r="N41" s="2"/>
      <c r="O41" s="2"/>
      <c r="P41" s="2"/>
      <c r="Q41" s="2"/>
    </row>
    <row r="42" spans="1:17" ht="15.75" customHeight="1" x14ac:dyDescent="0.25">
      <c r="A42" s="8">
        <f t="shared" si="4"/>
        <v>30</v>
      </c>
      <c r="B42" s="9" t="s">
        <v>78</v>
      </c>
      <c r="C42" s="78">
        <v>225</v>
      </c>
      <c r="D42" s="81">
        <v>210</v>
      </c>
      <c r="E42" s="8">
        <f t="shared" si="0"/>
        <v>435</v>
      </c>
      <c r="F42" s="8">
        <f t="shared" si="5"/>
        <v>78</v>
      </c>
      <c r="G42" s="12" t="s">
        <v>79</v>
      </c>
      <c r="H42" s="78">
        <v>225</v>
      </c>
      <c r="I42" s="81">
        <v>210</v>
      </c>
      <c r="J42" s="8">
        <f t="shared" si="1"/>
        <v>435</v>
      </c>
      <c r="K42" s="2"/>
      <c r="L42" s="2"/>
      <c r="M42" s="2"/>
      <c r="N42" s="2"/>
      <c r="O42" s="2"/>
      <c r="P42" s="2"/>
      <c r="Q42" s="2"/>
    </row>
    <row r="43" spans="1:17" ht="15.75" customHeight="1" x14ac:dyDescent="0.25">
      <c r="A43" s="8">
        <f t="shared" si="4"/>
        <v>31</v>
      </c>
      <c r="B43" s="9" t="s">
        <v>80</v>
      </c>
      <c r="C43" s="78">
        <v>225</v>
      </c>
      <c r="D43" s="81">
        <v>210</v>
      </c>
      <c r="E43" s="8">
        <f t="shared" si="0"/>
        <v>435</v>
      </c>
      <c r="F43" s="8">
        <f t="shared" si="5"/>
        <v>79</v>
      </c>
      <c r="G43" s="12" t="s">
        <v>81</v>
      </c>
      <c r="H43" s="78">
        <v>225</v>
      </c>
      <c r="I43" s="81">
        <v>210</v>
      </c>
      <c r="J43" s="8">
        <f t="shared" si="1"/>
        <v>435</v>
      </c>
      <c r="K43" s="2"/>
      <c r="L43" s="2"/>
      <c r="M43" s="2"/>
      <c r="N43" s="2"/>
      <c r="O43" s="2"/>
      <c r="P43" s="2"/>
      <c r="Q43" s="2"/>
    </row>
    <row r="44" spans="1:17" ht="15.75" customHeight="1" x14ac:dyDescent="0.25">
      <c r="A44" s="8">
        <f t="shared" si="4"/>
        <v>32</v>
      </c>
      <c r="B44" s="9" t="s">
        <v>82</v>
      </c>
      <c r="C44" s="78">
        <v>225</v>
      </c>
      <c r="D44" s="81">
        <v>210</v>
      </c>
      <c r="E44" s="8">
        <f t="shared" si="0"/>
        <v>435</v>
      </c>
      <c r="F44" s="8">
        <f t="shared" si="5"/>
        <v>80</v>
      </c>
      <c r="G44" s="12" t="s">
        <v>83</v>
      </c>
      <c r="H44" s="78">
        <v>225</v>
      </c>
      <c r="I44" s="81">
        <v>210</v>
      </c>
      <c r="J44" s="8">
        <f t="shared" si="1"/>
        <v>435</v>
      </c>
      <c r="K44" s="2"/>
      <c r="L44" s="2"/>
      <c r="M44" s="2"/>
      <c r="N44" s="2"/>
      <c r="O44" s="2"/>
      <c r="P44" s="2"/>
      <c r="Q44" s="2"/>
    </row>
    <row r="45" spans="1:17" ht="15.75" customHeight="1" x14ac:dyDescent="0.25">
      <c r="A45" s="8">
        <f t="shared" si="4"/>
        <v>33</v>
      </c>
      <c r="B45" s="9" t="s">
        <v>84</v>
      </c>
      <c r="C45" s="78">
        <v>225</v>
      </c>
      <c r="D45" s="81">
        <v>210</v>
      </c>
      <c r="E45" s="8">
        <f t="shared" si="0"/>
        <v>435</v>
      </c>
      <c r="F45" s="8">
        <f t="shared" si="5"/>
        <v>81</v>
      </c>
      <c r="G45" s="12" t="s">
        <v>85</v>
      </c>
      <c r="H45" s="78">
        <v>225</v>
      </c>
      <c r="I45" s="81">
        <v>210</v>
      </c>
      <c r="J45" s="8">
        <f t="shared" si="1"/>
        <v>435</v>
      </c>
      <c r="K45" s="2"/>
      <c r="L45" s="2"/>
      <c r="M45" s="2"/>
      <c r="N45" s="2"/>
      <c r="O45" s="2"/>
      <c r="P45" s="2"/>
      <c r="Q45" s="2"/>
    </row>
    <row r="46" spans="1:17" ht="15.75" customHeight="1" x14ac:dyDescent="0.25">
      <c r="A46" s="8">
        <f t="shared" si="4"/>
        <v>34</v>
      </c>
      <c r="B46" s="9" t="s">
        <v>86</v>
      </c>
      <c r="C46" s="78">
        <v>225</v>
      </c>
      <c r="D46" s="81">
        <v>210</v>
      </c>
      <c r="E46" s="8">
        <f t="shared" si="0"/>
        <v>435</v>
      </c>
      <c r="F46" s="8">
        <f t="shared" si="5"/>
        <v>82</v>
      </c>
      <c r="G46" s="12" t="s">
        <v>87</v>
      </c>
      <c r="H46" s="78">
        <v>225</v>
      </c>
      <c r="I46" s="81">
        <v>210</v>
      </c>
      <c r="J46" s="8">
        <f t="shared" si="1"/>
        <v>435</v>
      </c>
      <c r="K46" s="2"/>
      <c r="L46" s="2"/>
      <c r="M46" s="2"/>
      <c r="N46" s="2"/>
      <c r="O46" s="2"/>
      <c r="P46" s="2"/>
      <c r="Q46" s="2"/>
    </row>
    <row r="47" spans="1:17" ht="15.75" customHeight="1" x14ac:dyDescent="0.25">
      <c r="A47" s="8">
        <f t="shared" si="4"/>
        <v>35</v>
      </c>
      <c r="B47" s="9" t="s">
        <v>88</v>
      </c>
      <c r="C47" s="78">
        <v>225</v>
      </c>
      <c r="D47" s="81">
        <v>210</v>
      </c>
      <c r="E47" s="8">
        <f t="shared" si="0"/>
        <v>435</v>
      </c>
      <c r="F47" s="8">
        <f t="shared" si="5"/>
        <v>83</v>
      </c>
      <c r="G47" s="12" t="s">
        <v>89</v>
      </c>
      <c r="H47" s="78">
        <v>225</v>
      </c>
      <c r="I47" s="81">
        <v>210</v>
      </c>
      <c r="J47" s="8">
        <f t="shared" si="1"/>
        <v>435</v>
      </c>
      <c r="K47" s="2"/>
      <c r="L47" s="2"/>
      <c r="M47" s="2"/>
      <c r="N47" s="2"/>
      <c r="O47" s="2"/>
      <c r="P47" s="2"/>
      <c r="Q47" s="2"/>
    </row>
    <row r="48" spans="1:17" ht="15.75" customHeight="1" x14ac:dyDescent="0.25">
      <c r="A48" s="8">
        <f t="shared" si="4"/>
        <v>36</v>
      </c>
      <c r="B48" s="9" t="s">
        <v>90</v>
      </c>
      <c r="C48" s="78">
        <v>225</v>
      </c>
      <c r="D48" s="81">
        <v>210</v>
      </c>
      <c r="E48" s="8">
        <f t="shared" si="0"/>
        <v>435</v>
      </c>
      <c r="F48" s="8">
        <f t="shared" si="5"/>
        <v>84</v>
      </c>
      <c r="G48" s="12" t="s">
        <v>91</v>
      </c>
      <c r="H48" s="78">
        <v>225</v>
      </c>
      <c r="I48" s="81">
        <v>210</v>
      </c>
      <c r="J48" s="8">
        <f t="shared" si="1"/>
        <v>435</v>
      </c>
      <c r="K48" s="2"/>
      <c r="L48" s="2"/>
      <c r="M48" s="2"/>
      <c r="N48" s="2"/>
      <c r="O48" s="2"/>
      <c r="P48" s="2"/>
      <c r="Q48" s="2"/>
    </row>
    <row r="49" spans="1:17" ht="15.75" customHeight="1" x14ac:dyDescent="0.25">
      <c r="A49" s="8">
        <f t="shared" si="4"/>
        <v>37</v>
      </c>
      <c r="B49" s="9" t="s">
        <v>92</v>
      </c>
      <c r="C49" s="78">
        <v>225</v>
      </c>
      <c r="D49" s="81">
        <v>210</v>
      </c>
      <c r="E49" s="8">
        <f t="shared" si="0"/>
        <v>435</v>
      </c>
      <c r="F49" s="8">
        <f t="shared" si="5"/>
        <v>85</v>
      </c>
      <c r="G49" s="12" t="s">
        <v>93</v>
      </c>
      <c r="H49" s="78">
        <v>225</v>
      </c>
      <c r="I49" s="81">
        <v>210</v>
      </c>
      <c r="J49" s="8">
        <f t="shared" si="1"/>
        <v>435</v>
      </c>
      <c r="K49" s="2"/>
      <c r="L49" s="2"/>
      <c r="M49" s="2"/>
      <c r="N49" s="2"/>
      <c r="O49" s="2"/>
      <c r="P49" s="2"/>
      <c r="Q49" s="2"/>
    </row>
    <row r="50" spans="1:17" ht="15.75" customHeight="1" x14ac:dyDescent="0.25">
      <c r="A50" s="8">
        <f t="shared" si="4"/>
        <v>38</v>
      </c>
      <c r="B50" s="12" t="s">
        <v>94</v>
      </c>
      <c r="C50" s="78">
        <v>225</v>
      </c>
      <c r="D50" s="81">
        <v>210</v>
      </c>
      <c r="E50" s="8">
        <f t="shared" si="0"/>
        <v>435</v>
      </c>
      <c r="F50" s="8">
        <f t="shared" si="5"/>
        <v>86</v>
      </c>
      <c r="G50" s="12" t="s">
        <v>95</v>
      </c>
      <c r="H50" s="78">
        <v>225</v>
      </c>
      <c r="I50" s="81">
        <v>210</v>
      </c>
      <c r="J50" s="8">
        <f t="shared" si="1"/>
        <v>435</v>
      </c>
      <c r="K50" s="2"/>
      <c r="L50" s="2"/>
      <c r="M50" s="2"/>
      <c r="N50" s="2"/>
      <c r="O50" s="2"/>
      <c r="P50" s="2"/>
      <c r="Q50" s="2"/>
    </row>
    <row r="51" spans="1:17" ht="15.75" customHeight="1" x14ac:dyDescent="0.25">
      <c r="A51" s="8">
        <f t="shared" si="4"/>
        <v>39</v>
      </c>
      <c r="B51" s="12" t="s">
        <v>96</v>
      </c>
      <c r="C51" s="78">
        <v>225</v>
      </c>
      <c r="D51" s="81">
        <v>210</v>
      </c>
      <c r="E51" s="8">
        <f t="shared" si="0"/>
        <v>435</v>
      </c>
      <c r="F51" s="8">
        <f t="shared" si="5"/>
        <v>87</v>
      </c>
      <c r="G51" s="12" t="s">
        <v>97</v>
      </c>
      <c r="H51" s="78">
        <v>225</v>
      </c>
      <c r="I51" s="81">
        <v>210</v>
      </c>
      <c r="J51" s="8">
        <f t="shared" si="1"/>
        <v>435</v>
      </c>
      <c r="K51" s="2"/>
      <c r="L51" s="2"/>
      <c r="M51" s="2"/>
      <c r="N51" s="2"/>
      <c r="O51" s="2"/>
      <c r="P51" s="2"/>
      <c r="Q51" s="2"/>
    </row>
    <row r="52" spans="1:17" ht="15.75" customHeight="1" x14ac:dyDescent="0.25">
      <c r="A52" s="8">
        <f t="shared" si="4"/>
        <v>40</v>
      </c>
      <c r="B52" s="12" t="s">
        <v>98</v>
      </c>
      <c r="C52" s="78">
        <v>225</v>
      </c>
      <c r="D52" s="81">
        <v>210</v>
      </c>
      <c r="E52" s="8">
        <f t="shared" si="0"/>
        <v>435</v>
      </c>
      <c r="F52" s="8">
        <f t="shared" si="5"/>
        <v>88</v>
      </c>
      <c r="G52" s="12" t="s">
        <v>99</v>
      </c>
      <c r="H52" s="78">
        <v>225</v>
      </c>
      <c r="I52" s="81">
        <v>210</v>
      </c>
      <c r="J52" s="8">
        <f t="shared" si="1"/>
        <v>435</v>
      </c>
      <c r="K52" s="2"/>
      <c r="L52" s="2"/>
      <c r="M52" s="2"/>
      <c r="N52" s="2"/>
      <c r="O52" s="2"/>
      <c r="P52" s="2"/>
      <c r="Q52" s="2"/>
    </row>
    <row r="53" spans="1:17" ht="15.75" customHeight="1" x14ac:dyDescent="0.25">
      <c r="A53" s="8">
        <f t="shared" si="4"/>
        <v>41</v>
      </c>
      <c r="B53" s="12" t="s">
        <v>100</v>
      </c>
      <c r="C53" s="78">
        <v>225</v>
      </c>
      <c r="D53" s="81">
        <v>210</v>
      </c>
      <c r="E53" s="8">
        <f t="shared" si="0"/>
        <v>435</v>
      </c>
      <c r="F53" s="8">
        <f t="shared" si="5"/>
        <v>89</v>
      </c>
      <c r="G53" s="12" t="s">
        <v>101</v>
      </c>
      <c r="H53" s="78">
        <v>225</v>
      </c>
      <c r="I53" s="81">
        <v>210</v>
      </c>
      <c r="J53" s="8">
        <f t="shared" si="1"/>
        <v>435</v>
      </c>
      <c r="K53" s="2"/>
      <c r="L53" s="13"/>
      <c r="M53" s="13"/>
      <c r="N53" s="13"/>
      <c r="O53" s="2"/>
      <c r="P53" s="2"/>
      <c r="Q53" s="2"/>
    </row>
    <row r="54" spans="1:17" ht="15.75" customHeight="1" x14ac:dyDescent="0.25">
      <c r="A54" s="8">
        <f t="shared" si="4"/>
        <v>42</v>
      </c>
      <c r="B54" s="12" t="s">
        <v>102</v>
      </c>
      <c r="C54" s="78">
        <v>225</v>
      </c>
      <c r="D54" s="81">
        <v>210</v>
      </c>
      <c r="E54" s="8">
        <f t="shared" si="0"/>
        <v>435</v>
      </c>
      <c r="F54" s="8">
        <f t="shared" si="5"/>
        <v>90</v>
      </c>
      <c r="G54" s="12" t="s">
        <v>103</v>
      </c>
      <c r="H54" s="78">
        <v>225</v>
      </c>
      <c r="I54" s="81">
        <v>210</v>
      </c>
      <c r="J54" s="8">
        <f t="shared" si="1"/>
        <v>435</v>
      </c>
      <c r="K54" s="2"/>
      <c r="L54" s="13"/>
      <c r="M54" s="13"/>
      <c r="N54" s="13"/>
      <c r="O54" s="2"/>
      <c r="P54" s="2"/>
      <c r="Q54" s="2"/>
    </row>
    <row r="55" spans="1:17" ht="15.75" customHeight="1" x14ac:dyDescent="0.25">
      <c r="A55" s="8">
        <f t="shared" si="4"/>
        <v>43</v>
      </c>
      <c r="B55" s="12" t="s">
        <v>104</v>
      </c>
      <c r="C55" s="78">
        <v>225</v>
      </c>
      <c r="D55" s="81">
        <v>210</v>
      </c>
      <c r="E55" s="8">
        <f t="shared" si="0"/>
        <v>435</v>
      </c>
      <c r="F55" s="8">
        <f t="shared" si="5"/>
        <v>91</v>
      </c>
      <c r="G55" s="12" t="s">
        <v>105</v>
      </c>
      <c r="H55" s="78">
        <v>225</v>
      </c>
      <c r="I55" s="81">
        <v>210</v>
      </c>
      <c r="J55" s="8">
        <f t="shared" si="1"/>
        <v>435</v>
      </c>
      <c r="K55" s="2"/>
      <c r="L55" s="13"/>
      <c r="M55" s="13"/>
      <c r="N55" s="13"/>
      <c r="O55" s="2"/>
      <c r="P55" s="2"/>
      <c r="Q55" s="2"/>
    </row>
    <row r="56" spans="1:17" ht="15.75" customHeight="1" x14ac:dyDescent="0.25">
      <c r="A56" s="8">
        <f t="shared" si="4"/>
        <v>44</v>
      </c>
      <c r="B56" s="12" t="s">
        <v>106</v>
      </c>
      <c r="C56" s="78">
        <v>225</v>
      </c>
      <c r="D56" s="81">
        <v>210</v>
      </c>
      <c r="E56" s="8">
        <f t="shared" si="0"/>
        <v>435</v>
      </c>
      <c r="F56" s="8">
        <f t="shared" si="5"/>
        <v>92</v>
      </c>
      <c r="G56" s="12" t="s">
        <v>107</v>
      </c>
      <c r="H56" s="78">
        <v>225</v>
      </c>
      <c r="I56" s="81">
        <v>210</v>
      </c>
      <c r="J56" s="8">
        <f t="shared" si="1"/>
        <v>435</v>
      </c>
      <c r="K56" s="2"/>
      <c r="L56" s="13"/>
      <c r="M56" s="13"/>
      <c r="N56" s="13"/>
      <c r="O56" s="2"/>
      <c r="P56" s="2"/>
      <c r="Q56" s="2"/>
    </row>
    <row r="57" spans="1:17" ht="15.75" customHeight="1" x14ac:dyDescent="0.25">
      <c r="A57" s="8">
        <f t="shared" si="4"/>
        <v>45</v>
      </c>
      <c r="B57" s="12" t="s">
        <v>108</v>
      </c>
      <c r="C57" s="78">
        <v>225</v>
      </c>
      <c r="D57" s="81">
        <v>210</v>
      </c>
      <c r="E57" s="8">
        <f t="shared" si="0"/>
        <v>435</v>
      </c>
      <c r="F57" s="8">
        <f t="shared" si="5"/>
        <v>93</v>
      </c>
      <c r="G57" s="12" t="s">
        <v>109</v>
      </c>
      <c r="H57" s="78">
        <v>225</v>
      </c>
      <c r="I57" s="81">
        <v>210</v>
      </c>
      <c r="J57" s="8">
        <f t="shared" si="1"/>
        <v>435</v>
      </c>
      <c r="K57" s="2"/>
      <c r="L57" s="14"/>
      <c r="M57" s="13"/>
      <c r="N57" s="15"/>
      <c r="O57" s="2"/>
      <c r="P57" s="2"/>
      <c r="Q57" s="2"/>
    </row>
    <row r="58" spans="1:17" ht="15.75" customHeight="1" x14ac:dyDescent="0.25">
      <c r="A58" s="8">
        <f t="shared" si="4"/>
        <v>46</v>
      </c>
      <c r="B58" s="12" t="s">
        <v>110</v>
      </c>
      <c r="C58" s="78">
        <v>225</v>
      </c>
      <c r="D58" s="81">
        <v>210</v>
      </c>
      <c r="E58" s="8">
        <f t="shared" si="0"/>
        <v>435</v>
      </c>
      <c r="F58" s="8">
        <f t="shared" si="5"/>
        <v>94</v>
      </c>
      <c r="G58" s="12" t="s">
        <v>111</v>
      </c>
      <c r="H58" s="78">
        <v>225</v>
      </c>
      <c r="I58" s="81">
        <v>210</v>
      </c>
      <c r="J58" s="8">
        <f t="shared" si="1"/>
        <v>435</v>
      </c>
      <c r="K58" s="2"/>
      <c r="L58" s="16"/>
      <c r="M58" s="13"/>
      <c r="N58" s="15"/>
      <c r="O58" s="2"/>
      <c r="P58" s="2"/>
      <c r="Q58" s="2"/>
    </row>
    <row r="59" spans="1:17" ht="15.75" customHeight="1" x14ac:dyDescent="0.25">
      <c r="A59" s="17">
        <f t="shared" si="4"/>
        <v>47</v>
      </c>
      <c r="B59" s="18" t="s">
        <v>112</v>
      </c>
      <c r="C59" s="78">
        <v>225</v>
      </c>
      <c r="D59" s="81">
        <v>210</v>
      </c>
      <c r="E59" s="17">
        <f t="shared" si="0"/>
        <v>435</v>
      </c>
      <c r="F59" s="17">
        <f t="shared" si="5"/>
        <v>95</v>
      </c>
      <c r="G59" s="18" t="s">
        <v>113</v>
      </c>
      <c r="H59" s="78">
        <v>225</v>
      </c>
      <c r="I59" s="81">
        <v>210</v>
      </c>
      <c r="J59" s="17">
        <f t="shared" si="1"/>
        <v>435</v>
      </c>
      <c r="K59" s="2"/>
      <c r="L59" s="16"/>
      <c r="M59" s="19"/>
      <c r="N59" s="15"/>
      <c r="O59" s="2"/>
      <c r="P59" s="2"/>
      <c r="Q59" s="2"/>
    </row>
    <row r="60" spans="1:17" ht="15.75" customHeight="1" x14ac:dyDescent="0.25">
      <c r="A60" s="17">
        <f t="shared" si="4"/>
        <v>48</v>
      </c>
      <c r="B60" s="18" t="s">
        <v>114</v>
      </c>
      <c r="C60" s="78">
        <v>225</v>
      </c>
      <c r="D60" s="81">
        <v>210</v>
      </c>
      <c r="E60" s="17">
        <f t="shared" si="0"/>
        <v>435</v>
      </c>
      <c r="F60" s="17">
        <f t="shared" si="5"/>
        <v>96</v>
      </c>
      <c r="G60" s="18" t="s">
        <v>115</v>
      </c>
      <c r="H60" s="78">
        <v>225</v>
      </c>
      <c r="I60" s="81">
        <v>210</v>
      </c>
      <c r="J60" s="17">
        <f t="shared" si="1"/>
        <v>435</v>
      </c>
      <c r="K60" s="2"/>
      <c r="L60" s="16"/>
      <c r="M60" s="19"/>
      <c r="N60" s="2"/>
      <c r="O60" s="2"/>
      <c r="P60" s="2"/>
      <c r="Q60" s="2"/>
    </row>
    <row r="61" spans="1:17" ht="30.75" customHeight="1" x14ac:dyDescent="0.3">
      <c r="A61" s="127" t="s">
        <v>116</v>
      </c>
      <c r="B61" s="128"/>
      <c r="C61" s="128"/>
      <c r="D61" s="129"/>
      <c r="E61" s="130" t="s">
        <v>117</v>
      </c>
      <c r="F61" s="131"/>
      <c r="G61" s="131"/>
      <c r="H61" s="131"/>
      <c r="I61" s="131"/>
      <c r="J61" s="132"/>
      <c r="K61" s="2"/>
      <c r="L61" s="14"/>
      <c r="M61" s="2"/>
      <c r="N61" s="2"/>
      <c r="O61" s="45"/>
      <c r="P61" s="2"/>
      <c r="Q61" s="2"/>
    </row>
    <row r="62" spans="1:17" ht="76.5" customHeight="1" x14ac:dyDescent="0.25">
      <c r="A62" s="169" t="s">
        <v>260</v>
      </c>
      <c r="B62" s="170"/>
      <c r="C62" s="170"/>
      <c r="D62" s="170"/>
      <c r="E62" s="170"/>
      <c r="F62" s="170"/>
      <c r="G62" s="171"/>
      <c r="H62" s="20" t="s">
        <v>118</v>
      </c>
      <c r="I62" s="20" t="s">
        <v>119</v>
      </c>
      <c r="J62" s="20" t="s">
        <v>120</v>
      </c>
      <c r="K62" s="2"/>
      <c r="L62" s="16"/>
      <c r="M62" s="7"/>
      <c r="N62" s="7"/>
      <c r="O62" s="7"/>
      <c r="P62" s="7"/>
      <c r="Q62" s="7"/>
    </row>
    <row r="63" spans="1:17" ht="24.75" customHeight="1" x14ac:dyDescent="0.25">
      <c r="A63" s="165" t="s">
        <v>226</v>
      </c>
      <c r="B63" s="166"/>
      <c r="C63" s="166"/>
      <c r="D63" s="166"/>
      <c r="E63" s="142" t="s">
        <v>264</v>
      </c>
      <c r="F63" s="143"/>
      <c r="G63" s="144"/>
      <c r="H63" s="21">
        <v>0.70599999999999996</v>
      </c>
      <c r="I63" s="21">
        <v>0</v>
      </c>
      <c r="J63" s="21">
        <f>H63+I63</f>
        <v>0.70599999999999996</v>
      </c>
      <c r="K63" s="2"/>
      <c r="L63" s="22">
        <v>0</v>
      </c>
      <c r="M63" s="32">
        <f>L63/1000</f>
        <v>0</v>
      </c>
      <c r="N63" s="4"/>
      <c r="O63" s="7"/>
      <c r="P63" s="7"/>
      <c r="Q63" s="7"/>
    </row>
    <row r="64" spans="1:17" ht="26.25" customHeight="1" x14ac:dyDescent="0.25">
      <c r="A64" s="167"/>
      <c r="B64" s="168"/>
      <c r="C64" s="168"/>
      <c r="D64" s="168"/>
      <c r="E64" s="145" t="s">
        <v>265</v>
      </c>
      <c r="F64" s="146"/>
      <c r="G64" s="147"/>
      <c r="H64" s="36">
        <v>0</v>
      </c>
      <c r="I64" s="36">
        <f>L82</f>
        <v>0</v>
      </c>
      <c r="J64" s="36">
        <f>H64+I64</f>
        <v>0</v>
      </c>
      <c r="K64" s="2"/>
      <c r="L64" s="24"/>
      <c r="M64" s="24"/>
      <c r="N64" s="4"/>
      <c r="O64" s="7"/>
      <c r="P64" s="7"/>
      <c r="Q64" s="7"/>
    </row>
    <row r="65" spans="1:17" ht="16.5" customHeight="1" x14ac:dyDescent="0.25">
      <c r="A65" s="25"/>
      <c r="B65" s="7" t="s">
        <v>121</v>
      </c>
      <c r="C65" s="7"/>
      <c r="D65" s="7"/>
      <c r="E65" s="7"/>
      <c r="F65" s="7"/>
      <c r="G65" s="7"/>
      <c r="H65" s="7"/>
      <c r="I65" s="7"/>
      <c r="J65" s="26"/>
      <c r="K65" s="2"/>
      <c r="L65" s="4"/>
      <c r="M65" s="4"/>
      <c r="N65" s="4"/>
      <c r="O65" s="23" t="s">
        <v>122</v>
      </c>
      <c r="P65" s="23" t="s">
        <v>123</v>
      </c>
      <c r="Q65" s="7"/>
    </row>
    <row r="66" spans="1:17" ht="33" customHeight="1" x14ac:dyDescent="0.25">
      <c r="A66" s="148" t="s">
        <v>263</v>
      </c>
      <c r="B66" s="149"/>
      <c r="C66" s="149"/>
      <c r="D66" s="149"/>
      <c r="E66" s="149"/>
      <c r="F66" s="149"/>
      <c r="G66" s="149"/>
      <c r="H66" s="149"/>
      <c r="I66" s="149"/>
      <c r="J66" s="150"/>
      <c r="K66" s="2" t="s">
        <v>124</v>
      </c>
      <c r="L66" s="24"/>
      <c r="M66" s="27">
        <v>0.14699999999999999</v>
      </c>
      <c r="N66" s="28">
        <v>7.6999999999999999E-2</v>
      </c>
      <c r="O66" s="29">
        <f>M66+N66</f>
        <v>0.22399999999999998</v>
      </c>
      <c r="P66" s="29">
        <f>O66/J63*100</f>
        <v>31.728045325779036</v>
      </c>
      <c r="Q66" s="7"/>
    </row>
    <row r="67" spans="1:17" ht="25.5" customHeight="1" x14ac:dyDescent="0.25">
      <c r="A67" s="30"/>
      <c r="B67" s="31"/>
      <c r="C67" s="31"/>
      <c r="D67" s="31"/>
      <c r="E67" s="31"/>
      <c r="F67" s="31"/>
      <c r="G67" s="31"/>
      <c r="H67" s="151" t="s">
        <v>125</v>
      </c>
      <c r="I67" s="152"/>
      <c r="J67" s="153"/>
      <c r="K67" s="2"/>
      <c r="L67" s="4"/>
      <c r="M67" s="29">
        <f>H63+H64-M66-0.018</f>
        <v>0.54099999999999993</v>
      </c>
      <c r="N67" s="29">
        <f>I63+I64-N66-0.018</f>
        <v>-9.5000000000000001E-2</v>
      </c>
      <c r="O67" s="7"/>
      <c r="P67" s="7"/>
      <c r="Q67" s="7"/>
    </row>
    <row r="68" spans="1:17" ht="25.5" customHeight="1" x14ac:dyDescent="0.25">
      <c r="A68" s="40"/>
      <c r="B68" s="40"/>
      <c r="C68" s="40"/>
      <c r="D68" s="40"/>
      <c r="E68" s="40"/>
      <c r="F68" s="40"/>
      <c r="G68" s="40"/>
      <c r="H68" s="41"/>
      <c r="I68" s="42"/>
      <c r="J68" s="42"/>
      <c r="K68" s="2"/>
      <c r="L68" s="23" t="s">
        <v>130</v>
      </c>
      <c r="M68" s="29">
        <f>24*225/1000</f>
        <v>5.4</v>
      </c>
      <c r="N68" s="29">
        <f>24*220/1000</f>
        <v>5.28</v>
      </c>
      <c r="O68" s="7"/>
      <c r="P68" s="7"/>
      <c r="Q68" s="7"/>
    </row>
    <row r="69" spans="1:17" ht="33.75" customHeight="1" x14ac:dyDescent="0.25">
      <c r="A69" s="2"/>
      <c r="B69" s="2"/>
      <c r="C69" s="2"/>
      <c r="D69" s="2"/>
      <c r="E69" s="2"/>
      <c r="F69" s="2"/>
      <c r="G69" s="2"/>
      <c r="H69" s="2"/>
      <c r="I69" s="2"/>
      <c r="J69" s="2"/>
      <c r="K69" s="2"/>
      <c r="L69" s="4"/>
      <c r="M69" s="32">
        <f>(M67+M68)/24</f>
        <v>0.24754166666666669</v>
      </c>
      <c r="N69" s="32">
        <f>(N67+N68)/24</f>
        <v>0.21604166666666669</v>
      </c>
      <c r="O69" s="23"/>
      <c r="P69" s="32">
        <f>M69+N69</f>
        <v>0.46358333333333335</v>
      </c>
      <c r="Q69" s="7"/>
    </row>
    <row r="70" spans="1:17" ht="15.75" customHeight="1" x14ac:dyDescent="0.25">
      <c r="A70" s="2"/>
      <c r="B70" s="2"/>
      <c r="C70" s="2"/>
      <c r="D70" s="2"/>
      <c r="E70" s="2"/>
      <c r="F70" s="2"/>
      <c r="G70" s="2"/>
      <c r="H70" s="2"/>
      <c r="I70" s="2"/>
      <c r="J70" s="2"/>
      <c r="K70" s="2"/>
      <c r="L70" s="7"/>
      <c r="M70" s="29">
        <f>M69*1000</f>
        <v>247.54166666666669</v>
      </c>
      <c r="N70" s="29">
        <f>N69*1000</f>
        <v>216.04166666666669</v>
      </c>
      <c r="O70" s="23"/>
      <c r="P70" s="29">
        <f>M70+N70</f>
        <v>463.58333333333337</v>
      </c>
      <c r="Q70" s="7"/>
    </row>
    <row r="71" spans="1:17" ht="15.75" customHeight="1" x14ac:dyDescent="0.25">
      <c r="A71" s="2"/>
      <c r="B71" s="2"/>
      <c r="C71" s="2"/>
      <c r="D71" s="2"/>
      <c r="E71" s="2"/>
      <c r="F71" s="2" t="s">
        <v>124</v>
      </c>
      <c r="G71" s="2"/>
      <c r="H71" s="2"/>
      <c r="I71" s="2"/>
      <c r="J71" s="2"/>
      <c r="K71" s="2"/>
      <c r="L71" s="2"/>
      <c r="M71" s="34"/>
      <c r="N71" s="34"/>
      <c r="O71" s="2"/>
      <c r="P71" s="2"/>
      <c r="Q71" s="2"/>
    </row>
    <row r="72" spans="1:17" ht="15.75" customHeight="1" x14ac:dyDescent="0.25">
      <c r="A72" s="133"/>
      <c r="B72" s="134"/>
      <c r="C72" s="134"/>
      <c r="D72" s="134"/>
      <c r="E72" s="94"/>
      <c r="F72" s="2"/>
      <c r="G72" s="2"/>
      <c r="H72" s="2"/>
      <c r="I72" s="2"/>
      <c r="J72" s="94"/>
      <c r="K72" s="2"/>
      <c r="L72" s="2"/>
      <c r="M72" s="2"/>
      <c r="N72" s="2"/>
      <c r="O72" s="2"/>
      <c r="P72" s="2"/>
      <c r="Q72" s="2"/>
    </row>
    <row r="73" spans="1:17" ht="15.75" customHeight="1" x14ac:dyDescent="0.25">
      <c r="A73" s="2"/>
      <c r="B73" s="2"/>
      <c r="C73" s="2"/>
      <c r="D73" s="2"/>
      <c r="E73" s="2"/>
      <c r="F73" s="2"/>
      <c r="G73" s="2"/>
      <c r="H73" s="2"/>
      <c r="I73" s="2"/>
      <c r="J73" s="2"/>
      <c r="K73" s="2"/>
      <c r="L73" s="2"/>
      <c r="M73" s="2"/>
      <c r="N73" s="2"/>
      <c r="O73" s="2"/>
      <c r="P73" s="2"/>
      <c r="Q73" s="2"/>
    </row>
    <row r="74" spans="1:17" ht="15.75" customHeight="1" x14ac:dyDescent="0.25">
      <c r="A74" s="2"/>
      <c r="B74" s="2"/>
      <c r="C74" s="2"/>
      <c r="D74" s="2"/>
      <c r="E74" s="33"/>
      <c r="F74" s="2"/>
      <c r="G74" s="2"/>
      <c r="H74" s="2"/>
      <c r="I74" s="2"/>
      <c r="J74" s="2"/>
      <c r="K74" s="16"/>
      <c r="L74" s="16"/>
      <c r="M74" s="2"/>
      <c r="N74" s="2"/>
      <c r="O74" s="2"/>
      <c r="P74" s="2"/>
      <c r="Q74" s="2"/>
    </row>
    <row r="75" spans="1:17" ht="15.75" customHeight="1" x14ac:dyDescent="0.25">
      <c r="A75" s="2"/>
      <c r="B75" s="2"/>
      <c r="C75" s="2"/>
      <c r="D75" s="2"/>
      <c r="E75" s="2"/>
      <c r="F75" s="2"/>
      <c r="G75" s="2"/>
      <c r="H75" s="2"/>
      <c r="I75" s="2"/>
      <c r="J75" s="2"/>
      <c r="K75" s="16"/>
      <c r="L75" s="16"/>
      <c r="M75" s="2"/>
      <c r="N75" s="2"/>
      <c r="O75" s="2"/>
      <c r="P75" s="2"/>
      <c r="Q75" s="2"/>
    </row>
    <row r="76" spans="1:17" ht="15.75" customHeight="1" x14ac:dyDescent="0.25">
      <c r="A76" s="2"/>
      <c r="B76" s="2"/>
      <c r="C76" s="2"/>
      <c r="D76" s="2"/>
      <c r="E76" s="2"/>
      <c r="F76" s="2"/>
      <c r="G76" s="2"/>
      <c r="H76" s="2"/>
      <c r="I76" s="2"/>
      <c r="J76" s="2"/>
      <c r="K76" s="16"/>
      <c r="L76" s="16"/>
      <c r="M76" s="2"/>
      <c r="N76" s="2"/>
      <c r="O76" s="2"/>
      <c r="P76" s="2"/>
      <c r="Q76" s="2"/>
    </row>
    <row r="77" spans="1:17" ht="15.75" customHeight="1" x14ac:dyDescent="0.25">
      <c r="A77" s="2"/>
      <c r="B77" s="2"/>
      <c r="C77" s="2"/>
      <c r="D77" s="2"/>
      <c r="E77" s="2"/>
      <c r="F77" s="2"/>
      <c r="G77" s="2"/>
      <c r="H77" s="2"/>
      <c r="I77" s="2"/>
      <c r="J77" s="2"/>
      <c r="K77" s="2"/>
      <c r="L77" s="2"/>
      <c r="M77" s="2"/>
      <c r="N77" s="2"/>
      <c r="O77" s="2"/>
      <c r="P77" s="2"/>
      <c r="Q77" s="2"/>
    </row>
    <row r="78" spans="1:17" ht="15.75" customHeight="1" x14ac:dyDescent="0.25">
      <c r="A78" s="2"/>
      <c r="B78" s="2"/>
      <c r="C78" s="2"/>
      <c r="D78" s="2"/>
      <c r="E78" s="2"/>
      <c r="F78" s="2"/>
      <c r="G78" s="2"/>
      <c r="H78" s="2"/>
      <c r="I78" s="2"/>
      <c r="J78" s="2"/>
      <c r="K78" s="2"/>
      <c r="L78" s="2"/>
      <c r="M78" s="2"/>
      <c r="N78" s="2"/>
      <c r="O78" s="2"/>
      <c r="P78" s="2"/>
      <c r="Q78" s="2"/>
    </row>
    <row r="79" spans="1:17" ht="15.75" customHeight="1" x14ac:dyDescent="0.25">
      <c r="A79" s="2"/>
      <c r="B79" s="2"/>
      <c r="C79" s="2"/>
      <c r="D79" s="2"/>
      <c r="E79" s="2"/>
      <c r="F79" s="2"/>
      <c r="G79" s="2"/>
      <c r="H79" s="2"/>
      <c r="I79" s="2"/>
      <c r="J79" s="2"/>
      <c r="K79" s="2"/>
      <c r="L79" s="2"/>
      <c r="M79" s="2"/>
      <c r="N79" s="2"/>
      <c r="O79" s="2"/>
      <c r="P79" s="2"/>
      <c r="Q79" s="2"/>
    </row>
    <row r="80" spans="1:17" ht="15.75" customHeight="1" x14ac:dyDescent="0.25">
      <c r="A80" s="2"/>
      <c r="B80" s="2"/>
      <c r="C80" s="2"/>
      <c r="D80" s="2"/>
      <c r="E80" s="2"/>
      <c r="F80" s="2"/>
      <c r="G80" s="2"/>
      <c r="H80" s="2"/>
      <c r="I80" s="2"/>
      <c r="J80" s="2"/>
      <c r="K80" s="23" t="s">
        <v>126</v>
      </c>
      <c r="L80" s="23" t="s">
        <v>127</v>
      </c>
      <c r="M80" s="23" t="s">
        <v>128</v>
      </c>
      <c r="N80" s="23" t="s">
        <v>129</v>
      </c>
      <c r="O80" s="2"/>
      <c r="P80" s="2"/>
      <c r="Q80" s="2"/>
    </row>
    <row r="81" spans="1:17" ht="15.75" customHeight="1" x14ac:dyDescent="0.25">
      <c r="A81" s="2"/>
      <c r="B81" s="2"/>
      <c r="C81" s="2"/>
      <c r="D81" s="2"/>
      <c r="E81" s="2"/>
      <c r="F81" s="2"/>
      <c r="G81" s="2"/>
      <c r="H81" s="2"/>
      <c r="I81" s="2"/>
      <c r="J81" s="2"/>
      <c r="K81" s="29">
        <v>0</v>
      </c>
      <c r="L81" s="29">
        <v>0</v>
      </c>
      <c r="M81" s="32">
        <f>K81+L81</f>
        <v>0</v>
      </c>
      <c r="N81" s="32">
        <f>M81-M63</f>
        <v>0</v>
      </c>
      <c r="O81" s="2"/>
      <c r="P81" s="2"/>
      <c r="Q81" s="2"/>
    </row>
    <row r="82" spans="1:17" ht="15.75" customHeight="1" x14ac:dyDescent="0.25">
      <c r="A82" s="2"/>
      <c r="B82" s="2"/>
      <c r="C82" s="2"/>
      <c r="D82" s="2"/>
      <c r="E82" s="2"/>
      <c r="F82" s="2"/>
      <c r="G82" s="2"/>
      <c r="H82" s="2"/>
      <c r="I82" s="2"/>
      <c r="J82" s="2"/>
      <c r="K82" s="35">
        <v>0</v>
      </c>
      <c r="L82" s="35">
        <f>L81-N81</f>
        <v>0</v>
      </c>
      <c r="M82" s="32">
        <f>K82+L82</f>
        <v>0</v>
      </c>
      <c r="N82" s="32">
        <f>N81/2</f>
        <v>0</v>
      </c>
      <c r="O82" s="2"/>
      <c r="P82" s="2"/>
      <c r="Q82" s="2"/>
    </row>
    <row r="83" spans="1:17" ht="15.75" customHeight="1" x14ac:dyDescent="0.25">
      <c r="A83" s="2"/>
      <c r="B83" s="2"/>
      <c r="C83" s="2"/>
      <c r="D83" s="2"/>
      <c r="E83" s="2"/>
      <c r="F83" s="2"/>
      <c r="G83" s="2"/>
      <c r="H83" s="2"/>
      <c r="I83" s="2"/>
      <c r="J83" s="2"/>
      <c r="K83" s="2"/>
      <c r="L83" s="2"/>
      <c r="M83" s="2"/>
      <c r="N83" s="2"/>
      <c r="O83" s="2"/>
      <c r="P83" s="2"/>
      <c r="Q83" s="2"/>
    </row>
    <row r="84" spans="1:17" ht="15.75" customHeight="1" x14ac:dyDescent="0.25">
      <c r="A84" s="2"/>
      <c r="B84" s="2"/>
      <c r="C84" s="2"/>
      <c r="D84" s="2"/>
      <c r="E84" s="2"/>
      <c r="F84" s="2"/>
      <c r="G84" s="2"/>
      <c r="H84" s="2"/>
      <c r="I84" s="2"/>
      <c r="J84" s="2"/>
      <c r="K84" s="2"/>
      <c r="L84" s="2"/>
      <c r="M84" s="2"/>
      <c r="N84" s="2"/>
      <c r="O84" s="2"/>
      <c r="P84" s="2"/>
      <c r="Q84" s="2"/>
    </row>
    <row r="85" spans="1:17" ht="15.75" customHeight="1" x14ac:dyDescent="0.25">
      <c r="A85" s="2"/>
      <c r="B85" s="2"/>
      <c r="C85" s="2"/>
      <c r="D85" s="2"/>
      <c r="E85" s="2"/>
      <c r="F85" s="2"/>
      <c r="G85" s="2"/>
      <c r="H85" s="2"/>
      <c r="I85" s="2"/>
      <c r="J85" s="2"/>
      <c r="K85" s="2"/>
      <c r="L85" s="2"/>
      <c r="M85" s="2"/>
      <c r="N85" s="2"/>
      <c r="O85" s="2"/>
      <c r="P85" s="2"/>
      <c r="Q85" s="2"/>
    </row>
    <row r="86" spans="1:17" ht="15.75" customHeight="1" x14ac:dyDescent="0.25">
      <c r="A86" s="2"/>
      <c r="B86" s="2"/>
      <c r="C86" s="2"/>
      <c r="D86" s="2"/>
      <c r="E86" s="2"/>
      <c r="F86" s="2"/>
      <c r="G86" s="2"/>
      <c r="H86" s="2"/>
      <c r="I86" s="2"/>
      <c r="J86" s="2"/>
      <c r="K86" s="2"/>
      <c r="L86" s="2"/>
      <c r="M86" s="2"/>
      <c r="N86" s="2"/>
      <c r="O86" s="2"/>
      <c r="P86" s="2"/>
      <c r="Q86" s="2"/>
    </row>
    <row r="87" spans="1:17" ht="15.75" customHeight="1" x14ac:dyDescent="0.25">
      <c r="A87" s="2"/>
      <c r="B87" s="2"/>
      <c r="C87" s="2"/>
      <c r="D87" s="2"/>
      <c r="E87" s="2"/>
      <c r="F87" s="2"/>
      <c r="G87" s="2"/>
      <c r="H87" s="2"/>
      <c r="I87" s="2"/>
      <c r="J87" s="2"/>
      <c r="K87" s="2"/>
      <c r="L87" s="2"/>
      <c r="M87" s="2"/>
      <c r="N87" s="2"/>
      <c r="O87" s="2"/>
      <c r="P87" s="2"/>
      <c r="Q87" s="2"/>
    </row>
    <row r="88" spans="1:17" ht="15.75" customHeight="1" x14ac:dyDescent="0.25">
      <c r="A88" s="2"/>
      <c r="B88" s="2"/>
      <c r="C88" s="2"/>
      <c r="D88" s="2"/>
      <c r="E88" s="2"/>
      <c r="F88" s="2"/>
      <c r="G88" s="2"/>
      <c r="H88" s="2"/>
      <c r="I88" s="2"/>
      <c r="J88" s="2"/>
      <c r="K88" s="2"/>
      <c r="L88" s="2"/>
      <c r="M88" s="2"/>
      <c r="N88" s="2"/>
      <c r="O88" s="2"/>
      <c r="P88" s="2"/>
      <c r="Q88" s="2"/>
    </row>
    <row r="89" spans="1:17" ht="15.75" customHeight="1" x14ac:dyDescent="0.25">
      <c r="A89" s="2"/>
      <c r="B89" s="2"/>
      <c r="C89" s="2"/>
      <c r="D89" s="2"/>
      <c r="E89" s="2"/>
      <c r="F89" s="2"/>
      <c r="G89" s="2"/>
      <c r="H89" s="2"/>
      <c r="I89" s="2"/>
      <c r="J89" s="2"/>
      <c r="K89" s="2"/>
      <c r="L89" s="2"/>
      <c r="M89" s="2"/>
      <c r="N89" s="2"/>
      <c r="O89" s="2"/>
      <c r="P89" s="2"/>
      <c r="Q89" s="2"/>
    </row>
    <row r="90" spans="1:17" ht="15.75" customHeight="1" x14ac:dyDescent="0.25">
      <c r="A90" s="2"/>
      <c r="B90" s="2"/>
      <c r="C90" s="2"/>
      <c r="D90" s="2"/>
      <c r="E90" s="2"/>
      <c r="F90" s="2"/>
      <c r="G90" s="2"/>
      <c r="H90" s="2"/>
      <c r="I90" s="2"/>
      <c r="J90" s="2"/>
      <c r="K90" s="2"/>
      <c r="L90" s="2"/>
      <c r="M90" s="2"/>
      <c r="N90" s="2"/>
      <c r="O90" s="2"/>
      <c r="P90" s="2"/>
      <c r="Q90" s="2"/>
    </row>
    <row r="91" spans="1:17" ht="15.75" customHeight="1" x14ac:dyDescent="0.25">
      <c r="A91" s="2"/>
      <c r="B91" s="2"/>
      <c r="C91" s="2"/>
      <c r="D91" s="2"/>
      <c r="E91" s="2"/>
      <c r="F91" s="2"/>
      <c r="G91" s="2"/>
      <c r="H91" s="2"/>
      <c r="I91" s="2"/>
      <c r="J91" s="2"/>
      <c r="K91" s="2"/>
      <c r="L91" s="2"/>
      <c r="M91" s="2"/>
      <c r="N91" s="2"/>
      <c r="O91" s="2"/>
      <c r="P91" s="2"/>
      <c r="Q91" s="2"/>
    </row>
    <row r="92" spans="1:17" ht="15.75" customHeight="1" x14ac:dyDescent="0.25">
      <c r="A92" s="2"/>
      <c r="B92" s="2"/>
      <c r="C92" s="2"/>
      <c r="D92" s="2"/>
      <c r="E92" s="2"/>
      <c r="F92" s="2"/>
      <c r="G92" s="2"/>
      <c r="H92" s="2"/>
      <c r="I92" s="2"/>
      <c r="J92" s="2"/>
      <c r="K92" s="2"/>
      <c r="L92" s="2"/>
      <c r="M92" s="2"/>
      <c r="N92" s="2"/>
      <c r="O92" s="2"/>
      <c r="P92" s="2"/>
      <c r="Q92" s="2"/>
    </row>
    <row r="93" spans="1:17" ht="15.75" customHeight="1" x14ac:dyDescent="0.25">
      <c r="A93" s="2"/>
      <c r="B93" s="2"/>
      <c r="C93" s="2"/>
      <c r="D93" s="2"/>
      <c r="E93" s="2"/>
      <c r="F93" s="2"/>
      <c r="G93" s="2"/>
      <c r="H93" s="2"/>
      <c r="I93" s="2"/>
      <c r="J93" s="2"/>
      <c r="K93" s="2"/>
      <c r="L93" s="2"/>
      <c r="M93" s="2"/>
      <c r="N93" s="2"/>
      <c r="O93" s="2"/>
      <c r="P93" s="2"/>
      <c r="Q93" s="2"/>
    </row>
    <row r="94" spans="1:17" ht="15.75" customHeight="1" x14ac:dyDescent="0.25">
      <c r="A94" s="2"/>
      <c r="B94" s="2"/>
      <c r="C94" s="2"/>
      <c r="D94" s="2"/>
      <c r="E94" s="2"/>
      <c r="F94" s="2"/>
      <c r="G94" s="2"/>
      <c r="H94" s="2"/>
      <c r="I94" s="2"/>
      <c r="J94" s="2"/>
      <c r="K94" s="2"/>
      <c r="L94" s="2"/>
      <c r="M94" s="2"/>
      <c r="N94" s="2"/>
      <c r="O94" s="2"/>
      <c r="P94" s="2"/>
      <c r="Q94" s="2"/>
    </row>
    <row r="95" spans="1:17" ht="15.75" customHeight="1" x14ac:dyDescent="0.25">
      <c r="A95" s="2"/>
      <c r="B95" s="2"/>
      <c r="C95" s="2"/>
      <c r="D95" s="2"/>
      <c r="E95" s="2"/>
      <c r="F95" s="2"/>
      <c r="G95" s="2"/>
      <c r="H95" s="2"/>
      <c r="I95" s="2"/>
      <c r="J95" s="2"/>
      <c r="K95" s="2"/>
      <c r="L95" s="2"/>
      <c r="M95" s="2"/>
      <c r="N95" s="2"/>
      <c r="O95" s="2"/>
      <c r="P95" s="2"/>
      <c r="Q95" s="2"/>
    </row>
    <row r="96" spans="1:17" ht="15.75" customHeight="1" x14ac:dyDescent="0.25">
      <c r="A96" s="2"/>
      <c r="B96" s="2"/>
      <c r="C96" s="2"/>
      <c r="D96" s="2"/>
      <c r="E96" s="2"/>
      <c r="F96" s="2"/>
      <c r="G96" s="2"/>
      <c r="H96" s="2"/>
      <c r="I96" s="2"/>
      <c r="J96" s="2"/>
      <c r="K96" s="2"/>
      <c r="L96" s="2"/>
      <c r="M96" s="2"/>
      <c r="N96" s="2"/>
      <c r="O96" s="2"/>
      <c r="P96" s="2"/>
      <c r="Q96" s="2"/>
    </row>
    <row r="97" spans="1:17" ht="15.75" customHeight="1" x14ac:dyDescent="0.25">
      <c r="A97" s="2"/>
      <c r="B97" s="2"/>
      <c r="C97" s="2"/>
      <c r="D97" s="2"/>
      <c r="E97" s="2"/>
      <c r="F97" s="2"/>
      <c r="G97" s="2"/>
      <c r="H97" s="2"/>
      <c r="I97" s="2"/>
      <c r="J97" s="2"/>
      <c r="K97" s="2"/>
      <c r="L97" s="2"/>
      <c r="M97" s="2"/>
      <c r="N97" s="2"/>
      <c r="O97" s="2"/>
      <c r="P97" s="2"/>
      <c r="Q97" s="2"/>
    </row>
    <row r="98" spans="1:17" ht="15.75" customHeight="1" x14ac:dyDescent="0.25">
      <c r="A98" s="2"/>
      <c r="B98" s="2"/>
      <c r="C98" s="2"/>
      <c r="D98" s="2"/>
      <c r="E98" s="2"/>
      <c r="F98" s="2"/>
      <c r="G98" s="2"/>
      <c r="H98" s="2"/>
      <c r="I98" s="2"/>
      <c r="J98" s="2"/>
      <c r="K98" s="2"/>
      <c r="L98" s="2"/>
      <c r="M98" s="2"/>
      <c r="N98" s="2"/>
      <c r="O98" s="2"/>
      <c r="P98" s="2"/>
      <c r="Q98" s="2"/>
    </row>
    <row r="99" spans="1:17" ht="15.75" customHeight="1" x14ac:dyDescent="0.25">
      <c r="A99" s="2"/>
      <c r="B99" s="2"/>
      <c r="C99" s="2"/>
      <c r="D99" s="2"/>
      <c r="E99" s="2"/>
      <c r="F99" s="2"/>
      <c r="G99" s="2"/>
      <c r="H99" s="2"/>
      <c r="I99" s="2"/>
      <c r="J99" s="2"/>
      <c r="K99" s="2"/>
      <c r="L99" s="2"/>
      <c r="M99" s="2"/>
      <c r="N99" s="2"/>
      <c r="O99" s="2"/>
      <c r="P99" s="2"/>
      <c r="Q99" s="2"/>
    </row>
    <row r="100" spans="1:17" ht="15.75" customHeight="1" x14ac:dyDescent="0.25">
      <c r="A100" s="2"/>
      <c r="B100" s="2"/>
      <c r="C100" s="2"/>
      <c r="D100" s="2"/>
      <c r="E100" s="2"/>
      <c r="F100" s="2"/>
      <c r="G100" s="2"/>
      <c r="H100" s="2"/>
      <c r="I100" s="2"/>
      <c r="J100" s="2"/>
      <c r="K100" s="2"/>
      <c r="L100" s="2"/>
      <c r="M100" s="2"/>
      <c r="N100" s="2"/>
      <c r="O100" s="2"/>
      <c r="P100" s="2"/>
      <c r="Q100" s="2"/>
    </row>
    <row r="101" spans="1:17" ht="15.75" customHeight="1" x14ac:dyDescent="0.25">
      <c r="A101" s="2"/>
      <c r="B101" s="2"/>
      <c r="C101" s="2"/>
      <c r="D101" s="2"/>
      <c r="E101" s="2"/>
      <c r="F101" s="2"/>
      <c r="G101" s="2"/>
      <c r="H101" s="2"/>
      <c r="I101" s="2"/>
      <c r="J101" s="2"/>
      <c r="K101" s="2"/>
      <c r="L101" s="2"/>
      <c r="M101" s="2"/>
      <c r="N101" s="2"/>
      <c r="O101" s="2"/>
      <c r="P101" s="2"/>
      <c r="Q101" s="2"/>
    </row>
  </sheetData>
  <mergeCells count="37">
    <mergeCell ref="L11:L12"/>
    <mergeCell ref="M11:N11"/>
    <mergeCell ref="A61:D61"/>
    <mergeCell ref="E61:J61"/>
    <mergeCell ref="A72:D72"/>
    <mergeCell ref="A62:G62"/>
    <mergeCell ref="A63:D64"/>
    <mergeCell ref="E63:G63"/>
    <mergeCell ref="E64:G64"/>
    <mergeCell ref="A66:J66"/>
    <mergeCell ref="H67:J67"/>
    <mergeCell ref="A9:B9"/>
    <mergeCell ref="C9:J9"/>
    <mergeCell ref="A10:B10"/>
    <mergeCell ref="C10:J10"/>
    <mergeCell ref="A11:A12"/>
    <mergeCell ref="B11:B12"/>
    <mergeCell ref="C11:C12"/>
    <mergeCell ref="D11:D12"/>
    <mergeCell ref="E11:E12"/>
    <mergeCell ref="F11:F12"/>
    <mergeCell ref="G11:G12"/>
    <mergeCell ref="H11:H12"/>
    <mergeCell ref="I11:I12"/>
    <mergeCell ref="J11:J12"/>
    <mergeCell ref="A6:B6"/>
    <mergeCell ref="C6:J6"/>
    <mergeCell ref="A7:B7"/>
    <mergeCell ref="C7:J7"/>
    <mergeCell ref="A8:B8"/>
    <mergeCell ref="C8:J8"/>
    <mergeCell ref="A1:J1"/>
    <mergeCell ref="A2:J2"/>
    <mergeCell ref="A3:J3"/>
    <mergeCell ref="A4:J4"/>
    <mergeCell ref="A5:B5"/>
    <mergeCell ref="C5:J5"/>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1"/>
  <sheetViews>
    <sheetView topLeftCell="A6" workbookViewId="0">
      <selection activeCell="M16" sqref="M16"/>
    </sheetView>
  </sheetViews>
  <sheetFormatPr defaultColWidth="14.42578125" defaultRowHeight="15" x14ac:dyDescent="0.25"/>
  <cols>
    <col min="1" max="1" width="10.5703125" style="97" customWidth="1"/>
    <col min="2" max="2" width="18.5703125" style="97" customWidth="1"/>
    <col min="3" max="4" width="12.7109375" style="97" customWidth="1"/>
    <col min="5" max="5" width="14.7109375" style="97" customWidth="1"/>
    <col min="6" max="6" width="12.42578125" style="97" customWidth="1"/>
    <col min="7" max="7" width="15.140625" style="97" customWidth="1"/>
    <col min="8" max="9" width="12.7109375" style="97" customWidth="1"/>
    <col min="10" max="10" width="15" style="97" customWidth="1"/>
    <col min="11" max="11" width="9.140625" style="97" customWidth="1"/>
    <col min="12" max="12" width="13" style="97" customWidth="1"/>
    <col min="13" max="13" width="12.7109375" style="97" customWidth="1"/>
    <col min="14" max="14" width="14.28515625" style="97" customWidth="1"/>
    <col min="15" max="15" width="7.85546875" style="97" customWidth="1"/>
    <col min="16" max="17" width="9.140625" style="97" customWidth="1"/>
    <col min="18" max="16384" width="14.42578125" style="97"/>
  </cols>
  <sheetData>
    <row r="1" spans="1:17" ht="24" x14ac:dyDescent="0.4">
      <c r="A1" s="108" t="s">
        <v>0</v>
      </c>
      <c r="B1" s="109"/>
      <c r="C1" s="109"/>
      <c r="D1" s="109"/>
      <c r="E1" s="109"/>
      <c r="F1" s="109"/>
      <c r="G1" s="109"/>
      <c r="H1" s="109"/>
      <c r="I1" s="109"/>
      <c r="J1" s="110"/>
      <c r="K1" s="1"/>
      <c r="L1" s="2"/>
      <c r="M1" s="2"/>
      <c r="N1" s="2"/>
      <c r="O1" s="3"/>
      <c r="P1" s="4" t="s">
        <v>1</v>
      </c>
      <c r="Q1" s="2"/>
    </row>
    <row r="2" spans="1:17" ht="18.75" x14ac:dyDescent="0.3">
      <c r="A2" s="111" t="s">
        <v>2</v>
      </c>
      <c r="B2" s="109"/>
      <c r="C2" s="109"/>
      <c r="D2" s="109"/>
      <c r="E2" s="109"/>
      <c r="F2" s="109"/>
      <c r="G2" s="109"/>
      <c r="H2" s="109"/>
      <c r="I2" s="109"/>
      <c r="J2" s="110"/>
      <c r="K2" s="2"/>
      <c r="L2" s="2"/>
      <c r="M2" s="2"/>
      <c r="N2" s="2"/>
      <c r="O2" s="5"/>
      <c r="P2" s="4" t="s">
        <v>3</v>
      </c>
      <c r="Q2" s="2"/>
    </row>
    <row r="3" spans="1:17" ht="18.75" customHeight="1" x14ac:dyDescent="0.25">
      <c r="A3" s="112" t="s">
        <v>266</v>
      </c>
      <c r="B3" s="113"/>
      <c r="C3" s="113"/>
      <c r="D3" s="113"/>
      <c r="E3" s="113"/>
      <c r="F3" s="113"/>
      <c r="G3" s="113"/>
      <c r="H3" s="113"/>
      <c r="I3" s="113"/>
      <c r="J3" s="114"/>
      <c r="K3" s="6"/>
      <c r="L3" s="6"/>
      <c r="N3" s="6"/>
      <c r="O3" s="6"/>
      <c r="P3" s="6"/>
      <c r="Q3" s="6"/>
    </row>
    <row r="4" spans="1:17" ht="24" x14ac:dyDescent="0.4">
      <c r="A4" s="108" t="s">
        <v>4</v>
      </c>
      <c r="B4" s="109"/>
      <c r="C4" s="109"/>
      <c r="D4" s="109"/>
      <c r="E4" s="109"/>
      <c r="F4" s="109"/>
      <c r="G4" s="109"/>
      <c r="H4" s="109"/>
      <c r="I4" s="109"/>
      <c r="J4" s="110"/>
      <c r="K4" s="2"/>
      <c r="L4" s="2"/>
      <c r="M4" s="6"/>
      <c r="N4" s="2"/>
      <c r="O4" s="2"/>
      <c r="P4" s="2"/>
      <c r="Q4" s="2"/>
    </row>
    <row r="5" spans="1:17" x14ac:dyDescent="0.25">
      <c r="A5" s="115" t="s">
        <v>5</v>
      </c>
      <c r="B5" s="110"/>
      <c r="C5" s="116" t="s">
        <v>6</v>
      </c>
      <c r="D5" s="109"/>
      <c r="E5" s="109"/>
      <c r="F5" s="109"/>
      <c r="G5" s="109"/>
      <c r="H5" s="109"/>
      <c r="I5" s="109"/>
      <c r="J5" s="110"/>
      <c r="K5" s="2"/>
      <c r="L5" s="2"/>
      <c r="M5" s="2"/>
      <c r="N5" s="2"/>
      <c r="O5" s="2"/>
      <c r="P5" s="2"/>
      <c r="Q5" s="2"/>
    </row>
    <row r="6" spans="1:17" ht="45" customHeight="1" x14ac:dyDescent="0.25">
      <c r="A6" s="117" t="s">
        <v>7</v>
      </c>
      <c r="B6" s="110"/>
      <c r="C6" s="118" t="s">
        <v>8</v>
      </c>
      <c r="D6" s="109"/>
      <c r="E6" s="109"/>
      <c r="F6" s="109"/>
      <c r="G6" s="109"/>
      <c r="H6" s="109"/>
      <c r="I6" s="109"/>
      <c r="J6" s="110"/>
      <c r="K6" s="2"/>
      <c r="L6" s="2"/>
      <c r="M6" s="2"/>
      <c r="N6" s="2"/>
      <c r="O6" s="2"/>
      <c r="P6" s="2"/>
      <c r="Q6" s="2"/>
    </row>
    <row r="7" spans="1:17" x14ac:dyDescent="0.25">
      <c r="A7" s="117" t="s">
        <v>9</v>
      </c>
      <c r="B7" s="110"/>
      <c r="C7" s="119" t="s">
        <v>10</v>
      </c>
      <c r="D7" s="109"/>
      <c r="E7" s="109"/>
      <c r="F7" s="109"/>
      <c r="G7" s="109"/>
      <c r="H7" s="109"/>
      <c r="I7" s="109"/>
      <c r="J7" s="110"/>
      <c r="K7" s="2"/>
      <c r="L7" s="2"/>
      <c r="M7" s="2"/>
      <c r="N7" s="2"/>
      <c r="O7" s="2"/>
      <c r="P7" s="2"/>
      <c r="Q7" s="2"/>
    </row>
    <row r="8" spans="1:17" x14ac:dyDescent="0.25">
      <c r="A8" s="117" t="s">
        <v>11</v>
      </c>
      <c r="B8" s="110"/>
      <c r="C8" s="119" t="s">
        <v>12</v>
      </c>
      <c r="D8" s="109"/>
      <c r="E8" s="109"/>
      <c r="F8" s="109"/>
      <c r="G8" s="109"/>
      <c r="H8" s="109"/>
      <c r="I8" s="109"/>
      <c r="J8" s="110"/>
      <c r="K8" s="2"/>
      <c r="L8" s="2"/>
      <c r="M8" s="2"/>
      <c r="N8" s="2"/>
      <c r="O8" s="2"/>
      <c r="P8" s="2"/>
      <c r="Q8" s="2"/>
    </row>
    <row r="9" spans="1:17" x14ac:dyDescent="0.25">
      <c r="A9" s="120" t="s">
        <v>13</v>
      </c>
      <c r="B9" s="110"/>
      <c r="C9" s="121" t="s">
        <v>267</v>
      </c>
      <c r="D9" s="122"/>
      <c r="E9" s="122"/>
      <c r="F9" s="122"/>
      <c r="G9" s="122"/>
      <c r="H9" s="122"/>
      <c r="I9" s="122"/>
      <c r="J9" s="123"/>
      <c r="K9" s="6"/>
      <c r="L9" s="6"/>
      <c r="M9" s="6"/>
      <c r="N9" s="6"/>
      <c r="O9" s="6"/>
      <c r="P9" s="6"/>
      <c r="Q9" s="6"/>
    </row>
    <row r="10" spans="1:17" x14ac:dyDescent="0.25">
      <c r="A10" s="117" t="s">
        <v>14</v>
      </c>
      <c r="B10" s="110"/>
      <c r="C10" s="121"/>
      <c r="D10" s="122"/>
      <c r="E10" s="122"/>
      <c r="F10" s="122"/>
      <c r="G10" s="122"/>
      <c r="H10" s="122"/>
      <c r="I10" s="122"/>
      <c r="J10" s="123"/>
      <c r="K10" s="2"/>
      <c r="L10" s="2"/>
      <c r="M10" s="2"/>
      <c r="N10" s="2"/>
      <c r="O10" s="2"/>
      <c r="P10" s="2"/>
      <c r="Q10" s="2"/>
    </row>
    <row r="11" spans="1:17" ht="33" customHeight="1" x14ac:dyDescent="0.25">
      <c r="A11" s="124" t="s">
        <v>15</v>
      </c>
      <c r="B11" s="124" t="s">
        <v>16</v>
      </c>
      <c r="C11" s="126" t="s">
        <v>17</v>
      </c>
      <c r="D11" s="126" t="s">
        <v>18</v>
      </c>
      <c r="E11" s="124" t="s">
        <v>19</v>
      </c>
      <c r="F11" s="124" t="s">
        <v>15</v>
      </c>
      <c r="G11" s="124" t="s">
        <v>16</v>
      </c>
      <c r="H11" s="126" t="s">
        <v>17</v>
      </c>
      <c r="I11" s="126" t="s">
        <v>18</v>
      </c>
      <c r="J11" s="124" t="s">
        <v>19</v>
      </c>
      <c r="K11" s="2"/>
      <c r="L11" s="175" t="s">
        <v>16</v>
      </c>
      <c r="M11" s="176" t="s">
        <v>293</v>
      </c>
      <c r="N11" s="176"/>
      <c r="O11" s="2"/>
      <c r="P11" s="2"/>
      <c r="Q11" s="2"/>
    </row>
    <row r="12" spans="1:17" ht="13.5" customHeight="1" x14ac:dyDescent="0.25">
      <c r="A12" s="125"/>
      <c r="B12" s="125"/>
      <c r="C12" s="125"/>
      <c r="D12" s="125"/>
      <c r="E12" s="125"/>
      <c r="F12" s="125"/>
      <c r="G12" s="125"/>
      <c r="H12" s="125"/>
      <c r="I12" s="125"/>
      <c r="J12" s="125"/>
      <c r="K12" s="2"/>
      <c r="L12" s="175"/>
      <c r="M12" s="7" t="s">
        <v>17</v>
      </c>
      <c r="N12" s="2" t="s">
        <v>18</v>
      </c>
      <c r="O12" s="2"/>
      <c r="P12" s="2"/>
      <c r="Q12" s="2"/>
    </row>
    <row r="13" spans="1:17" x14ac:dyDescent="0.25">
      <c r="A13" s="8">
        <v>1</v>
      </c>
      <c r="B13" s="9" t="s">
        <v>20</v>
      </c>
      <c r="C13" s="38">
        <v>0</v>
      </c>
      <c r="D13" s="98">
        <v>210</v>
      </c>
      <c r="E13" s="11">
        <f t="shared" ref="E13:E60" si="0">SUM(C13,D13)</f>
        <v>210</v>
      </c>
      <c r="F13" s="8">
        <v>49</v>
      </c>
      <c r="G13" s="12" t="s">
        <v>21</v>
      </c>
      <c r="H13" s="38">
        <v>0</v>
      </c>
      <c r="I13" s="98">
        <v>210</v>
      </c>
      <c r="J13" s="8">
        <f t="shared" ref="J13:J60" si="1">SUM(H13,I13)</f>
        <v>210</v>
      </c>
      <c r="K13" s="2"/>
      <c r="L13" s="2"/>
      <c r="M13" s="7"/>
      <c r="N13" s="7"/>
      <c r="O13" s="2"/>
      <c r="P13" s="2"/>
      <c r="Q13" s="2"/>
    </row>
    <row r="14" spans="1:17" x14ac:dyDescent="0.25">
      <c r="A14" s="8">
        <f t="shared" ref="A14:A36" si="2">A13+1</f>
        <v>2</v>
      </c>
      <c r="B14" s="9" t="s">
        <v>22</v>
      </c>
      <c r="C14" s="38">
        <v>0</v>
      </c>
      <c r="D14" s="98">
        <v>210</v>
      </c>
      <c r="E14" s="11">
        <f t="shared" si="0"/>
        <v>210</v>
      </c>
      <c r="F14" s="8">
        <f t="shared" ref="F14:F36" si="3">F13+1</f>
        <v>50</v>
      </c>
      <c r="G14" s="12" t="s">
        <v>23</v>
      </c>
      <c r="H14" s="38">
        <v>0</v>
      </c>
      <c r="I14" s="98">
        <v>210</v>
      </c>
      <c r="J14" s="8">
        <f t="shared" si="1"/>
        <v>210</v>
      </c>
      <c r="K14" s="2"/>
      <c r="L14" s="2" t="s">
        <v>20</v>
      </c>
      <c r="M14" s="7">
        <f>AVERAGE(C13:C16)</f>
        <v>0</v>
      </c>
      <c r="N14" s="7">
        <f>AVERAGE(D13:D16)</f>
        <v>210</v>
      </c>
      <c r="O14" s="2"/>
      <c r="P14" s="2"/>
      <c r="Q14" s="2"/>
    </row>
    <row r="15" spans="1:17" x14ac:dyDescent="0.25">
      <c r="A15" s="8">
        <f t="shared" si="2"/>
        <v>3</v>
      </c>
      <c r="B15" s="9" t="s">
        <v>24</v>
      </c>
      <c r="C15" s="38">
        <v>0</v>
      </c>
      <c r="D15" s="98">
        <v>210</v>
      </c>
      <c r="E15" s="11">
        <f t="shared" si="0"/>
        <v>210</v>
      </c>
      <c r="F15" s="8">
        <f t="shared" si="3"/>
        <v>51</v>
      </c>
      <c r="G15" s="12" t="s">
        <v>25</v>
      </c>
      <c r="H15" s="38">
        <v>0</v>
      </c>
      <c r="I15" s="98">
        <v>210</v>
      </c>
      <c r="J15" s="8">
        <f t="shared" si="1"/>
        <v>210</v>
      </c>
      <c r="K15" s="2"/>
      <c r="L15" s="2" t="s">
        <v>28</v>
      </c>
      <c r="M15" s="7">
        <f>AVERAGE(C17:C20)</f>
        <v>0</v>
      </c>
      <c r="N15" s="7">
        <f>AVERAGE(D17:D20)</f>
        <v>210</v>
      </c>
      <c r="O15" s="2"/>
      <c r="P15" s="2"/>
      <c r="Q15" s="2"/>
    </row>
    <row r="16" spans="1:17" x14ac:dyDescent="0.25">
      <c r="A16" s="8">
        <f t="shared" si="2"/>
        <v>4</v>
      </c>
      <c r="B16" s="9" t="s">
        <v>26</v>
      </c>
      <c r="C16" s="38">
        <v>0</v>
      </c>
      <c r="D16" s="98">
        <v>210</v>
      </c>
      <c r="E16" s="11">
        <f t="shared" si="0"/>
        <v>210</v>
      </c>
      <c r="F16" s="8">
        <f t="shared" si="3"/>
        <v>52</v>
      </c>
      <c r="G16" s="12" t="s">
        <v>27</v>
      </c>
      <c r="H16" s="38">
        <v>0</v>
      </c>
      <c r="I16" s="98">
        <v>210</v>
      </c>
      <c r="J16" s="8">
        <f t="shared" si="1"/>
        <v>210</v>
      </c>
      <c r="K16" s="2"/>
      <c r="L16" s="2" t="s">
        <v>36</v>
      </c>
      <c r="M16" s="7">
        <f>AVERAGE(C21:C24)</f>
        <v>0</v>
      </c>
      <c r="N16" s="7">
        <f>AVERAGE(D21:D24)</f>
        <v>210</v>
      </c>
      <c r="O16" s="2"/>
      <c r="P16" s="2"/>
      <c r="Q16" s="2"/>
    </row>
    <row r="17" spans="1:17" x14ac:dyDescent="0.25">
      <c r="A17" s="8">
        <f t="shared" si="2"/>
        <v>5</v>
      </c>
      <c r="B17" s="9" t="s">
        <v>28</v>
      </c>
      <c r="C17" s="38">
        <v>0</v>
      </c>
      <c r="D17" s="98">
        <v>210</v>
      </c>
      <c r="E17" s="11">
        <f t="shared" si="0"/>
        <v>210</v>
      </c>
      <c r="F17" s="8">
        <f t="shared" si="3"/>
        <v>53</v>
      </c>
      <c r="G17" s="12" t="s">
        <v>29</v>
      </c>
      <c r="H17" s="38">
        <v>0</v>
      </c>
      <c r="I17" s="98">
        <v>210</v>
      </c>
      <c r="J17" s="8">
        <f t="shared" si="1"/>
        <v>210</v>
      </c>
      <c r="K17" s="2"/>
      <c r="L17" s="2" t="s">
        <v>44</v>
      </c>
      <c r="M17" s="7">
        <f>AVERAGE(C25:C28)</f>
        <v>0</v>
      </c>
      <c r="N17" s="7">
        <f>AVERAGE(D25:D28)</f>
        <v>210</v>
      </c>
      <c r="O17" s="2"/>
      <c r="P17" s="2"/>
      <c r="Q17" s="2"/>
    </row>
    <row r="18" spans="1:17" x14ac:dyDescent="0.25">
      <c r="A18" s="8">
        <f t="shared" si="2"/>
        <v>6</v>
      </c>
      <c r="B18" s="9" t="s">
        <v>30</v>
      </c>
      <c r="C18" s="38">
        <v>0</v>
      </c>
      <c r="D18" s="98">
        <v>210</v>
      </c>
      <c r="E18" s="11">
        <f t="shared" si="0"/>
        <v>210</v>
      </c>
      <c r="F18" s="8">
        <f t="shared" si="3"/>
        <v>54</v>
      </c>
      <c r="G18" s="12" t="s">
        <v>31</v>
      </c>
      <c r="H18" s="38">
        <v>0</v>
      </c>
      <c r="I18" s="98">
        <v>210</v>
      </c>
      <c r="J18" s="8">
        <f t="shared" si="1"/>
        <v>210</v>
      </c>
      <c r="K18" s="2"/>
      <c r="L18" s="2" t="s">
        <v>52</v>
      </c>
      <c r="M18" s="7">
        <f>AVERAGE(C29:C32)</f>
        <v>0</v>
      </c>
      <c r="N18" s="7">
        <f>AVERAGE(D29:D32)</f>
        <v>210</v>
      </c>
      <c r="O18" s="2"/>
      <c r="P18" s="2"/>
      <c r="Q18" s="2"/>
    </row>
    <row r="19" spans="1:17" x14ac:dyDescent="0.25">
      <c r="A19" s="8">
        <f t="shared" si="2"/>
        <v>7</v>
      </c>
      <c r="B19" s="9" t="s">
        <v>32</v>
      </c>
      <c r="C19" s="38">
        <v>0</v>
      </c>
      <c r="D19" s="98">
        <v>210</v>
      </c>
      <c r="E19" s="11">
        <f t="shared" si="0"/>
        <v>210</v>
      </c>
      <c r="F19" s="8">
        <f t="shared" si="3"/>
        <v>55</v>
      </c>
      <c r="G19" s="12" t="s">
        <v>33</v>
      </c>
      <c r="H19" s="38">
        <v>0</v>
      </c>
      <c r="I19" s="98">
        <v>210</v>
      </c>
      <c r="J19" s="8">
        <f t="shared" si="1"/>
        <v>210</v>
      </c>
      <c r="K19" s="2"/>
      <c r="L19" s="2" t="s">
        <v>60</v>
      </c>
      <c r="M19" s="7">
        <f>AVERAGE(C33:C36)</f>
        <v>0</v>
      </c>
      <c r="N19" s="7">
        <f>AVERAGE(D33:D36)</f>
        <v>210</v>
      </c>
      <c r="O19" s="2"/>
      <c r="P19" s="2"/>
      <c r="Q19" s="2"/>
    </row>
    <row r="20" spans="1:17" x14ac:dyDescent="0.25">
      <c r="A20" s="8">
        <f t="shared" si="2"/>
        <v>8</v>
      </c>
      <c r="B20" s="9" t="s">
        <v>34</v>
      </c>
      <c r="C20" s="38">
        <v>0</v>
      </c>
      <c r="D20" s="98">
        <v>210</v>
      </c>
      <c r="E20" s="11">
        <f t="shared" si="0"/>
        <v>210</v>
      </c>
      <c r="F20" s="8">
        <f t="shared" si="3"/>
        <v>56</v>
      </c>
      <c r="G20" s="12" t="s">
        <v>35</v>
      </c>
      <c r="H20" s="38">
        <v>0</v>
      </c>
      <c r="I20" s="98">
        <v>210</v>
      </c>
      <c r="J20" s="8">
        <f t="shared" si="1"/>
        <v>210</v>
      </c>
      <c r="K20" s="2"/>
      <c r="L20" s="2" t="s">
        <v>68</v>
      </c>
      <c r="M20" s="7">
        <f>AVERAGE(C37:C40)</f>
        <v>0</v>
      </c>
      <c r="N20" s="7">
        <f>AVERAGE(D37:D40)</f>
        <v>210</v>
      </c>
      <c r="O20" s="2"/>
      <c r="P20" s="2"/>
      <c r="Q20" s="2"/>
    </row>
    <row r="21" spans="1:17" ht="15.75" customHeight="1" x14ac:dyDescent="0.25">
      <c r="A21" s="8">
        <f t="shared" si="2"/>
        <v>9</v>
      </c>
      <c r="B21" s="9" t="s">
        <v>36</v>
      </c>
      <c r="C21" s="38">
        <v>0</v>
      </c>
      <c r="D21" s="98">
        <v>210</v>
      </c>
      <c r="E21" s="11">
        <f t="shared" si="0"/>
        <v>210</v>
      </c>
      <c r="F21" s="8">
        <f t="shared" si="3"/>
        <v>57</v>
      </c>
      <c r="G21" s="12" t="s">
        <v>37</v>
      </c>
      <c r="H21" s="38">
        <v>0</v>
      </c>
      <c r="I21" s="98">
        <v>210</v>
      </c>
      <c r="J21" s="8">
        <f t="shared" si="1"/>
        <v>210</v>
      </c>
      <c r="K21" s="2"/>
      <c r="L21" s="2" t="s">
        <v>76</v>
      </c>
      <c r="M21" s="7">
        <f>AVERAGE(C41:C44)</f>
        <v>0</v>
      </c>
      <c r="N21" s="7">
        <f>AVERAGE(D41:D44)</f>
        <v>210</v>
      </c>
      <c r="O21" s="2"/>
      <c r="P21" s="2"/>
      <c r="Q21" s="2"/>
    </row>
    <row r="22" spans="1:17" ht="15.75" customHeight="1" x14ac:dyDescent="0.25">
      <c r="A22" s="8">
        <f t="shared" si="2"/>
        <v>10</v>
      </c>
      <c r="B22" s="9" t="s">
        <v>38</v>
      </c>
      <c r="C22" s="38">
        <v>0</v>
      </c>
      <c r="D22" s="98">
        <v>210</v>
      </c>
      <c r="E22" s="11">
        <f t="shared" si="0"/>
        <v>210</v>
      </c>
      <c r="F22" s="8">
        <f t="shared" si="3"/>
        <v>58</v>
      </c>
      <c r="G22" s="12" t="s">
        <v>39</v>
      </c>
      <c r="H22" s="38">
        <v>0</v>
      </c>
      <c r="I22" s="98">
        <v>210</v>
      </c>
      <c r="J22" s="8">
        <f t="shared" si="1"/>
        <v>210</v>
      </c>
      <c r="K22" s="2"/>
      <c r="L22" s="2" t="s">
        <v>84</v>
      </c>
      <c r="M22" s="7">
        <f>AVERAGE(C45:C48)</f>
        <v>0</v>
      </c>
      <c r="N22" s="7">
        <f>AVERAGE(D45:D48)</f>
        <v>210</v>
      </c>
      <c r="O22" s="2"/>
      <c r="P22" s="2"/>
      <c r="Q22" s="2"/>
    </row>
    <row r="23" spans="1:17" ht="15.75" customHeight="1" x14ac:dyDescent="0.25">
      <c r="A23" s="8">
        <f t="shared" si="2"/>
        <v>11</v>
      </c>
      <c r="B23" s="9" t="s">
        <v>40</v>
      </c>
      <c r="C23" s="38">
        <v>0</v>
      </c>
      <c r="D23" s="98">
        <v>210</v>
      </c>
      <c r="E23" s="11">
        <f t="shared" si="0"/>
        <v>210</v>
      </c>
      <c r="F23" s="8">
        <f t="shared" si="3"/>
        <v>59</v>
      </c>
      <c r="G23" s="12" t="s">
        <v>41</v>
      </c>
      <c r="H23" s="38">
        <v>0</v>
      </c>
      <c r="I23" s="98">
        <v>210</v>
      </c>
      <c r="J23" s="8">
        <f t="shared" si="1"/>
        <v>210</v>
      </c>
      <c r="K23" s="2"/>
      <c r="L23" s="2" t="s">
        <v>92</v>
      </c>
      <c r="M23" s="7">
        <f>AVERAGE(C49:C52)</f>
        <v>0</v>
      </c>
      <c r="N23" s="7">
        <f>AVERAGE(D49:D52)</f>
        <v>210</v>
      </c>
      <c r="O23" s="2"/>
      <c r="P23" s="2"/>
      <c r="Q23" s="2"/>
    </row>
    <row r="24" spans="1:17" ht="15.75" customHeight="1" x14ac:dyDescent="0.25">
      <c r="A24" s="8">
        <f t="shared" si="2"/>
        <v>12</v>
      </c>
      <c r="B24" s="9" t="s">
        <v>42</v>
      </c>
      <c r="C24" s="38">
        <v>0</v>
      </c>
      <c r="D24" s="98">
        <v>210</v>
      </c>
      <c r="E24" s="11">
        <f t="shared" si="0"/>
        <v>210</v>
      </c>
      <c r="F24" s="8">
        <f t="shared" si="3"/>
        <v>60</v>
      </c>
      <c r="G24" s="12" t="s">
        <v>43</v>
      </c>
      <c r="H24" s="38">
        <v>0</v>
      </c>
      <c r="I24" s="98">
        <v>210</v>
      </c>
      <c r="J24" s="8">
        <f t="shared" si="1"/>
        <v>210</v>
      </c>
      <c r="K24" s="2"/>
      <c r="L24" s="13" t="s">
        <v>100</v>
      </c>
      <c r="M24" s="7">
        <f>AVERAGE(C53:C56)</f>
        <v>0</v>
      </c>
      <c r="N24" s="7">
        <f>AVERAGE(D53:D56)</f>
        <v>210</v>
      </c>
      <c r="O24" s="2"/>
      <c r="P24" s="2"/>
      <c r="Q24" s="2"/>
    </row>
    <row r="25" spans="1:17" ht="15.75" customHeight="1" x14ac:dyDescent="0.25">
      <c r="A25" s="8">
        <f t="shared" si="2"/>
        <v>13</v>
      </c>
      <c r="B25" s="9" t="s">
        <v>44</v>
      </c>
      <c r="C25" s="38">
        <v>0</v>
      </c>
      <c r="D25" s="98">
        <v>210</v>
      </c>
      <c r="E25" s="11">
        <f t="shared" si="0"/>
        <v>210</v>
      </c>
      <c r="F25" s="8">
        <f t="shared" si="3"/>
        <v>61</v>
      </c>
      <c r="G25" s="12" t="s">
        <v>45</v>
      </c>
      <c r="H25" s="38">
        <v>0</v>
      </c>
      <c r="I25" s="98">
        <v>210</v>
      </c>
      <c r="J25" s="8">
        <f t="shared" si="1"/>
        <v>210</v>
      </c>
      <c r="K25" s="2"/>
      <c r="L25" s="16" t="s">
        <v>108</v>
      </c>
      <c r="M25" s="7">
        <f>AVERAGE(C57:C60)</f>
        <v>0</v>
      </c>
      <c r="N25" s="7">
        <f>AVERAGE(D57:D60)</f>
        <v>210</v>
      </c>
      <c r="O25" s="2"/>
      <c r="P25" s="2"/>
      <c r="Q25" s="2"/>
    </row>
    <row r="26" spans="1:17" ht="15.75" customHeight="1" x14ac:dyDescent="0.25">
      <c r="A26" s="8">
        <f t="shared" si="2"/>
        <v>14</v>
      </c>
      <c r="B26" s="9" t="s">
        <v>46</v>
      </c>
      <c r="C26" s="38">
        <v>0</v>
      </c>
      <c r="D26" s="98">
        <v>210</v>
      </c>
      <c r="E26" s="11">
        <f t="shared" si="0"/>
        <v>210</v>
      </c>
      <c r="F26" s="8">
        <f t="shared" si="3"/>
        <v>62</v>
      </c>
      <c r="G26" s="12" t="s">
        <v>47</v>
      </c>
      <c r="H26" s="38">
        <v>0</v>
      </c>
      <c r="I26" s="98">
        <v>210</v>
      </c>
      <c r="J26" s="8">
        <f t="shared" si="1"/>
        <v>210</v>
      </c>
      <c r="K26" s="2"/>
      <c r="L26" s="16" t="s">
        <v>21</v>
      </c>
      <c r="M26" s="7">
        <f>AVERAGE(H13:H16)</f>
        <v>0</v>
      </c>
      <c r="N26" s="7">
        <f>AVERAGE(I13:I16)</f>
        <v>210</v>
      </c>
      <c r="O26" s="2"/>
      <c r="P26" s="2"/>
      <c r="Q26" s="2"/>
    </row>
    <row r="27" spans="1:17" ht="15.75" customHeight="1" x14ac:dyDescent="0.25">
      <c r="A27" s="8">
        <f t="shared" si="2"/>
        <v>15</v>
      </c>
      <c r="B27" s="9" t="s">
        <v>48</v>
      </c>
      <c r="C27" s="38">
        <v>0</v>
      </c>
      <c r="D27" s="98">
        <v>210</v>
      </c>
      <c r="E27" s="11">
        <f t="shared" si="0"/>
        <v>210</v>
      </c>
      <c r="F27" s="8">
        <f t="shared" si="3"/>
        <v>63</v>
      </c>
      <c r="G27" s="12" t="s">
        <v>49</v>
      </c>
      <c r="H27" s="38">
        <v>0</v>
      </c>
      <c r="I27" s="98">
        <v>210</v>
      </c>
      <c r="J27" s="8">
        <f t="shared" si="1"/>
        <v>210</v>
      </c>
      <c r="K27" s="2"/>
      <c r="L27" s="24" t="s">
        <v>29</v>
      </c>
      <c r="M27" s="7">
        <f>AVERAGE(H17:H20)</f>
        <v>0</v>
      </c>
      <c r="N27" s="7">
        <f>AVERAGE(I17:I20)</f>
        <v>210</v>
      </c>
      <c r="O27" s="2"/>
      <c r="P27" s="2"/>
      <c r="Q27" s="2"/>
    </row>
    <row r="28" spans="1:17" ht="15.75" customHeight="1" x14ac:dyDescent="0.25">
      <c r="A28" s="8">
        <f t="shared" si="2"/>
        <v>16</v>
      </c>
      <c r="B28" s="9" t="s">
        <v>50</v>
      </c>
      <c r="C28" s="38">
        <v>0</v>
      </c>
      <c r="D28" s="98">
        <v>210</v>
      </c>
      <c r="E28" s="11">
        <f t="shared" si="0"/>
        <v>210</v>
      </c>
      <c r="F28" s="8">
        <f t="shared" si="3"/>
        <v>64</v>
      </c>
      <c r="G28" s="12" t="s">
        <v>51</v>
      </c>
      <c r="H28" s="38">
        <v>0</v>
      </c>
      <c r="I28" s="98">
        <v>210</v>
      </c>
      <c r="J28" s="8">
        <f t="shared" si="1"/>
        <v>210</v>
      </c>
      <c r="K28" s="2"/>
      <c r="L28" s="2" t="s">
        <v>37</v>
      </c>
      <c r="M28" s="7">
        <f>AVERAGE(H21:H24)</f>
        <v>0</v>
      </c>
      <c r="N28" s="7">
        <f>AVERAGE(I21:I24)</f>
        <v>210</v>
      </c>
      <c r="O28" s="2"/>
      <c r="P28" s="2"/>
      <c r="Q28" s="2"/>
    </row>
    <row r="29" spans="1:17" ht="15.75" customHeight="1" x14ac:dyDescent="0.25">
      <c r="A29" s="8">
        <f t="shared" si="2"/>
        <v>17</v>
      </c>
      <c r="B29" s="9" t="s">
        <v>52</v>
      </c>
      <c r="C29" s="38">
        <v>0</v>
      </c>
      <c r="D29" s="98">
        <v>210</v>
      </c>
      <c r="E29" s="11">
        <f t="shared" si="0"/>
        <v>210</v>
      </c>
      <c r="F29" s="8">
        <f t="shared" si="3"/>
        <v>65</v>
      </c>
      <c r="G29" s="12" t="s">
        <v>53</v>
      </c>
      <c r="H29" s="38">
        <v>0</v>
      </c>
      <c r="I29" s="98">
        <v>210</v>
      </c>
      <c r="J29" s="8">
        <f t="shared" si="1"/>
        <v>210</v>
      </c>
      <c r="K29" s="2"/>
      <c r="L29" s="2" t="s">
        <v>45</v>
      </c>
      <c r="M29" s="7">
        <f>AVERAGE(H25:H28)</f>
        <v>0</v>
      </c>
      <c r="N29" s="7">
        <f>AVERAGE(I25:I28)</f>
        <v>210</v>
      </c>
      <c r="O29" s="2"/>
      <c r="P29" s="2"/>
      <c r="Q29" s="2"/>
    </row>
    <row r="30" spans="1:17" ht="15.75" customHeight="1" x14ac:dyDescent="0.25">
      <c r="A30" s="8">
        <f t="shared" si="2"/>
        <v>18</v>
      </c>
      <c r="B30" s="9" t="s">
        <v>54</v>
      </c>
      <c r="C30" s="38">
        <v>0</v>
      </c>
      <c r="D30" s="98">
        <v>210</v>
      </c>
      <c r="E30" s="11">
        <f t="shared" si="0"/>
        <v>210</v>
      </c>
      <c r="F30" s="8">
        <f t="shared" si="3"/>
        <v>66</v>
      </c>
      <c r="G30" s="12" t="s">
        <v>55</v>
      </c>
      <c r="H30" s="38">
        <v>0</v>
      </c>
      <c r="I30" s="98">
        <v>210</v>
      </c>
      <c r="J30" s="8">
        <f t="shared" si="1"/>
        <v>210</v>
      </c>
      <c r="K30" s="2"/>
      <c r="L30" s="2" t="s">
        <v>53</v>
      </c>
      <c r="M30" s="7">
        <f>AVERAGE(H29:H32)</f>
        <v>0</v>
      </c>
      <c r="N30" s="7">
        <f>AVERAGE(I29:I32)</f>
        <v>210</v>
      </c>
      <c r="O30" s="2"/>
      <c r="P30" s="2"/>
      <c r="Q30" s="2"/>
    </row>
    <row r="31" spans="1:17" ht="15.75" customHeight="1" x14ac:dyDescent="0.25">
      <c r="A31" s="8">
        <f t="shared" si="2"/>
        <v>19</v>
      </c>
      <c r="B31" s="9" t="s">
        <v>56</v>
      </c>
      <c r="C31" s="38">
        <v>0</v>
      </c>
      <c r="D31" s="98">
        <v>210</v>
      </c>
      <c r="E31" s="11">
        <f t="shared" si="0"/>
        <v>210</v>
      </c>
      <c r="F31" s="8">
        <f t="shared" si="3"/>
        <v>67</v>
      </c>
      <c r="G31" s="12" t="s">
        <v>57</v>
      </c>
      <c r="H31" s="38">
        <v>0</v>
      </c>
      <c r="I31" s="98">
        <v>210</v>
      </c>
      <c r="J31" s="8">
        <f t="shared" si="1"/>
        <v>210</v>
      </c>
      <c r="K31" s="2"/>
      <c r="L31" s="2" t="s">
        <v>61</v>
      </c>
      <c r="M31" s="7">
        <f>AVERAGE(H33:H36)</f>
        <v>0</v>
      </c>
      <c r="N31" s="7">
        <f>AVERAGE(I33:I36)</f>
        <v>210</v>
      </c>
      <c r="O31" s="2"/>
      <c r="P31" s="2"/>
      <c r="Q31" s="2"/>
    </row>
    <row r="32" spans="1:17" ht="15.75" customHeight="1" x14ac:dyDescent="0.25">
      <c r="A32" s="8">
        <f t="shared" si="2"/>
        <v>20</v>
      </c>
      <c r="B32" s="9" t="s">
        <v>58</v>
      </c>
      <c r="C32" s="38">
        <v>0</v>
      </c>
      <c r="D32" s="98">
        <v>210</v>
      </c>
      <c r="E32" s="11">
        <f t="shared" si="0"/>
        <v>210</v>
      </c>
      <c r="F32" s="8">
        <f t="shared" si="3"/>
        <v>68</v>
      </c>
      <c r="G32" s="12" t="s">
        <v>59</v>
      </c>
      <c r="H32" s="38">
        <v>0</v>
      </c>
      <c r="I32" s="98">
        <v>210</v>
      </c>
      <c r="J32" s="8">
        <f t="shared" si="1"/>
        <v>210</v>
      </c>
      <c r="K32" s="2"/>
      <c r="L32" s="2" t="s">
        <v>69</v>
      </c>
      <c r="M32" s="7">
        <f>AVERAGE(H37:H40)</f>
        <v>0</v>
      </c>
      <c r="N32" s="7">
        <f>AVERAGE(I37:I40)</f>
        <v>210</v>
      </c>
      <c r="O32" s="2"/>
      <c r="P32" s="2"/>
      <c r="Q32" s="2"/>
    </row>
    <row r="33" spans="1:17" ht="15.75" customHeight="1" x14ac:dyDescent="0.25">
      <c r="A33" s="8">
        <f t="shared" si="2"/>
        <v>21</v>
      </c>
      <c r="B33" s="9" t="s">
        <v>60</v>
      </c>
      <c r="C33" s="38">
        <v>0</v>
      </c>
      <c r="D33" s="98">
        <v>210</v>
      </c>
      <c r="E33" s="11">
        <f t="shared" si="0"/>
        <v>210</v>
      </c>
      <c r="F33" s="8">
        <f t="shared" si="3"/>
        <v>69</v>
      </c>
      <c r="G33" s="12" t="s">
        <v>61</v>
      </c>
      <c r="H33" s="38">
        <v>0</v>
      </c>
      <c r="I33" s="98">
        <v>210</v>
      </c>
      <c r="J33" s="8">
        <f t="shared" si="1"/>
        <v>210</v>
      </c>
      <c r="K33" s="2"/>
      <c r="L33" s="2" t="s">
        <v>77</v>
      </c>
      <c r="M33" s="7">
        <f>AVERAGE(H41:H44)</f>
        <v>0</v>
      </c>
      <c r="N33" s="7">
        <f>AVERAGE(I41:I44)</f>
        <v>210</v>
      </c>
      <c r="O33" s="2"/>
      <c r="P33" s="2"/>
      <c r="Q33" s="2"/>
    </row>
    <row r="34" spans="1:17" ht="15.75" customHeight="1" x14ac:dyDescent="0.25">
      <c r="A34" s="8">
        <f t="shared" si="2"/>
        <v>22</v>
      </c>
      <c r="B34" s="9" t="s">
        <v>62</v>
      </c>
      <c r="C34" s="38">
        <v>0</v>
      </c>
      <c r="D34" s="98">
        <v>210</v>
      </c>
      <c r="E34" s="11">
        <f t="shared" si="0"/>
        <v>210</v>
      </c>
      <c r="F34" s="8">
        <f t="shared" si="3"/>
        <v>70</v>
      </c>
      <c r="G34" s="12" t="s">
        <v>63</v>
      </c>
      <c r="H34" s="38">
        <v>0</v>
      </c>
      <c r="I34" s="98">
        <v>210</v>
      </c>
      <c r="J34" s="8">
        <f t="shared" si="1"/>
        <v>210</v>
      </c>
      <c r="K34" s="2"/>
      <c r="L34" s="2" t="s">
        <v>85</v>
      </c>
      <c r="M34" s="7">
        <f>AVERAGE(H45:H48)</f>
        <v>0</v>
      </c>
      <c r="N34" s="7">
        <f>AVERAGE(I45:I48)</f>
        <v>210</v>
      </c>
      <c r="O34" s="2"/>
      <c r="P34" s="2"/>
      <c r="Q34" s="2"/>
    </row>
    <row r="35" spans="1:17" ht="15.75" customHeight="1" x14ac:dyDescent="0.25">
      <c r="A35" s="8">
        <f t="shared" si="2"/>
        <v>23</v>
      </c>
      <c r="B35" s="9" t="s">
        <v>64</v>
      </c>
      <c r="C35" s="38">
        <v>0</v>
      </c>
      <c r="D35" s="98">
        <v>210</v>
      </c>
      <c r="E35" s="11">
        <f t="shared" si="0"/>
        <v>210</v>
      </c>
      <c r="F35" s="8">
        <f t="shared" si="3"/>
        <v>71</v>
      </c>
      <c r="G35" s="12" t="s">
        <v>65</v>
      </c>
      <c r="H35" s="38">
        <v>0</v>
      </c>
      <c r="I35" s="98">
        <v>210</v>
      </c>
      <c r="J35" s="8">
        <f t="shared" si="1"/>
        <v>210</v>
      </c>
      <c r="K35" s="2"/>
      <c r="L35" s="2" t="s">
        <v>93</v>
      </c>
      <c r="M35" s="7">
        <f>AVERAGE(H49:H52)</f>
        <v>0</v>
      </c>
      <c r="N35" s="7">
        <f>AVERAGE(I49:I52)</f>
        <v>210</v>
      </c>
      <c r="O35" s="2"/>
      <c r="P35" s="2"/>
      <c r="Q35" s="2"/>
    </row>
    <row r="36" spans="1:17" ht="15.75" customHeight="1" x14ac:dyDescent="0.25">
      <c r="A36" s="8">
        <f t="shared" si="2"/>
        <v>24</v>
      </c>
      <c r="B36" s="9" t="s">
        <v>66</v>
      </c>
      <c r="C36" s="38">
        <v>0</v>
      </c>
      <c r="D36" s="98">
        <v>210</v>
      </c>
      <c r="E36" s="11">
        <f t="shared" si="0"/>
        <v>210</v>
      </c>
      <c r="F36" s="8">
        <f t="shared" si="3"/>
        <v>72</v>
      </c>
      <c r="G36" s="12" t="s">
        <v>67</v>
      </c>
      <c r="H36" s="38">
        <v>0</v>
      </c>
      <c r="I36" s="98">
        <v>210</v>
      </c>
      <c r="J36" s="8">
        <f t="shared" si="1"/>
        <v>210</v>
      </c>
      <c r="K36" s="2"/>
      <c r="L36" s="107" t="s">
        <v>101</v>
      </c>
      <c r="M36" s="7">
        <f>AVERAGE(H53:H56)</f>
        <v>0</v>
      </c>
      <c r="N36" s="7">
        <f>AVERAGE(I53:I56)</f>
        <v>210</v>
      </c>
      <c r="O36" s="2"/>
      <c r="P36" s="2"/>
      <c r="Q36" s="2"/>
    </row>
    <row r="37" spans="1:17" ht="15.75" customHeight="1" x14ac:dyDescent="0.25">
      <c r="A37" s="8">
        <v>25</v>
      </c>
      <c r="B37" s="9" t="s">
        <v>68</v>
      </c>
      <c r="C37" s="38">
        <v>0</v>
      </c>
      <c r="D37" s="98">
        <v>210</v>
      </c>
      <c r="E37" s="11">
        <f t="shared" si="0"/>
        <v>210</v>
      </c>
      <c r="F37" s="8">
        <v>73</v>
      </c>
      <c r="G37" s="12" t="s">
        <v>69</v>
      </c>
      <c r="H37" s="38">
        <v>0</v>
      </c>
      <c r="I37" s="98">
        <v>210</v>
      </c>
      <c r="J37" s="8">
        <f t="shared" si="1"/>
        <v>210</v>
      </c>
      <c r="K37" s="2"/>
      <c r="L37" s="107" t="s">
        <v>109</v>
      </c>
      <c r="M37" s="7">
        <f>AVERAGE(H57:H60)</f>
        <v>0</v>
      </c>
      <c r="N37" s="7">
        <f>AVERAGE(I57:I60)</f>
        <v>210</v>
      </c>
      <c r="O37" s="2"/>
      <c r="P37" s="2"/>
      <c r="Q37" s="2"/>
    </row>
    <row r="38" spans="1:17" ht="15.75" customHeight="1" x14ac:dyDescent="0.25">
      <c r="A38" s="8">
        <f t="shared" ref="A38:A60" si="4">A37+1</f>
        <v>26</v>
      </c>
      <c r="B38" s="9" t="s">
        <v>70</v>
      </c>
      <c r="C38" s="38">
        <v>0</v>
      </c>
      <c r="D38" s="98">
        <v>210</v>
      </c>
      <c r="E38" s="8">
        <f t="shared" si="0"/>
        <v>210</v>
      </c>
      <c r="F38" s="8">
        <f t="shared" ref="F38:F60" si="5">F37+1</f>
        <v>74</v>
      </c>
      <c r="G38" s="12" t="s">
        <v>71</v>
      </c>
      <c r="H38" s="38">
        <v>0</v>
      </c>
      <c r="I38" s="98">
        <v>210</v>
      </c>
      <c r="J38" s="8">
        <f t="shared" si="1"/>
        <v>210</v>
      </c>
      <c r="K38" s="2"/>
      <c r="L38" s="107" t="s">
        <v>294</v>
      </c>
      <c r="M38" s="107">
        <f>AVERAGE(M14:M37)</f>
        <v>0</v>
      </c>
      <c r="N38" s="107">
        <f>AVERAGE(N14:N37)</f>
        <v>210</v>
      </c>
      <c r="O38" s="2"/>
      <c r="P38" s="2"/>
      <c r="Q38" s="2"/>
    </row>
    <row r="39" spans="1:17" ht="15.75" customHeight="1" x14ac:dyDescent="0.25">
      <c r="A39" s="8">
        <f t="shared" si="4"/>
        <v>27</v>
      </c>
      <c r="B39" s="9" t="s">
        <v>72</v>
      </c>
      <c r="C39" s="38">
        <v>0</v>
      </c>
      <c r="D39" s="98">
        <v>210</v>
      </c>
      <c r="E39" s="8">
        <f t="shared" si="0"/>
        <v>210</v>
      </c>
      <c r="F39" s="8">
        <f t="shared" si="5"/>
        <v>75</v>
      </c>
      <c r="G39" s="12" t="s">
        <v>73</v>
      </c>
      <c r="H39" s="38">
        <v>0</v>
      </c>
      <c r="I39" s="98">
        <v>210</v>
      </c>
      <c r="J39" s="8">
        <f t="shared" si="1"/>
        <v>210</v>
      </c>
      <c r="K39" s="2"/>
      <c r="L39" s="2"/>
      <c r="M39" s="2"/>
      <c r="N39" s="2"/>
      <c r="O39" s="2"/>
      <c r="P39" s="2"/>
      <c r="Q39" s="2"/>
    </row>
    <row r="40" spans="1:17" ht="15.75" customHeight="1" x14ac:dyDescent="0.25">
      <c r="A40" s="8">
        <f t="shared" si="4"/>
        <v>28</v>
      </c>
      <c r="B40" s="9" t="s">
        <v>74</v>
      </c>
      <c r="C40" s="38">
        <v>0</v>
      </c>
      <c r="D40" s="98">
        <v>210</v>
      </c>
      <c r="E40" s="8">
        <f t="shared" si="0"/>
        <v>210</v>
      </c>
      <c r="F40" s="8">
        <f t="shared" si="5"/>
        <v>76</v>
      </c>
      <c r="G40" s="12" t="s">
        <v>75</v>
      </c>
      <c r="H40" s="38">
        <v>0</v>
      </c>
      <c r="I40" s="98">
        <v>210</v>
      </c>
      <c r="J40" s="8">
        <f t="shared" si="1"/>
        <v>210</v>
      </c>
      <c r="K40" s="2"/>
      <c r="L40" s="2"/>
      <c r="M40" s="2"/>
      <c r="N40" s="2"/>
      <c r="O40" s="2"/>
      <c r="P40" s="2"/>
      <c r="Q40" s="2"/>
    </row>
    <row r="41" spans="1:17" ht="15.75" customHeight="1" x14ac:dyDescent="0.25">
      <c r="A41" s="8">
        <f t="shared" si="4"/>
        <v>29</v>
      </c>
      <c r="B41" s="9" t="s">
        <v>76</v>
      </c>
      <c r="C41" s="38">
        <v>0</v>
      </c>
      <c r="D41" s="98">
        <v>210</v>
      </c>
      <c r="E41" s="8">
        <f t="shared" si="0"/>
        <v>210</v>
      </c>
      <c r="F41" s="8">
        <f t="shared" si="5"/>
        <v>77</v>
      </c>
      <c r="G41" s="12" t="s">
        <v>77</v>
      </c>
      <c r="H41" s="38">
        <v>0</v>
      </c>
      <c r="I41" s="98">
        <v>210</v>
      </c>
      <c r="J41" s="8">
        <f t="shared" si="1"/>
        <v>210</v>
      </c>
      <c r="K41" s="2"/>
      <c r="L41" s="2"/>
      <c r="M41" s="2"/>
      <c r="N41" s="2"/>
      <c r="O41" s="2"/>
      <c r="P41" s="2"/>
      <c r="Q41" s="2"/>
    </row>
    <row r="42" spans="1:17" ht="15.75" customHeight="1" x14ac:dyDescent="0.25">
      <c r="A42" s="8">
        <f t="shared" si="4"/>
        <v>30</v>
      </c>
      <c r="B42" s="9" t="s">
        <v>78</v>
      </c>
      <c r="C42" s="38">
        <v>0</v>
      </c>
      <c r="D42" s="98">
        <v>210</v>
      </c>
      <c r="E42" s="8">
        <f t="shared" si="0"/>
        <v>210</v>
      </c>
      <c r="F42" s="8">
        <f t="shared" si="5"/>
        <v>78</v>
      </c>
      <c r="G42" s="12" t="s">
        <v>79</v>
      </c>
      <c r="H42" s="38">
        <v>0</v>
      </c>
      <c r="I42" s="98">
        <v>210</v>
      </c>
      <c r="J42" s="8">
        <f t="shared" si="1"/>
        <v>210</v>
      </c>
      <c r="K42" s="2"/>
      <c r="L42" s="2"/>
      <c r="M42" s="2"/>
      <c r="N42" s="2"/>
      <c r="O42" s="2"/>
      <c r="P42" s="2"/>
      <c r="Q42" s="2"/>
    </row>
    <row r="43" spans="1:17" ht="15.75" customHeight="1" x14ac:dyDescent="0.25">
      <c r="A43" s="8">
        <f t="shared" si="4"/>
        <v>31</v>
      </c>
      <c r="B43" s="9" t="s">
        <v>80</v>
      </c>
      <c r="C43" s="38">
        <v>0</v>
      </c>
      <c r="D43" s="98">
        <v>210</v>
      </c>
      <c r="E43" s="8">
        <f t="shared" si="0"/>
        <v>210</v>
      </c>
      <c r="F43" s="8">
        <f t="shared" si="5"/>
        <v>79</v>
      </c>
      <c r="G43" s="12" t="s">
        <v>81</v>
      </c>
      <c r="H43" s="38">
        <v>0</v>
      </c>
      <c r="I43" s="98">
        <v>210</v>
      </c>
      <c r="J43" s="8">
        <f t="shared" si="1"/>
        <v>210</v>
      </c>
      <c r="K43" s="2"/>
      <c r="L43" s="2"/>
      <c r="M43" s="2"/>
      <c r="N43" s="2"/>
      <c r="O43" s="2"/>
      <c r="P43" s="2"/>
      <c r="Q43" s="2"/>
    </row>
    <row r="44" spans="1:17" ht="15.75" customHeight="1" x14ac:dyDescent="0.25">
      <c r="A44" s="8">
        <f t="shared" si="4"/>
        <v>32</v>
      </c>
      <c r="B44" s="9" t="s">
        <v>82</v>
      </c>
      <c r="C44" s="38">
        <v>0</v>
      </c>
      <c r="D44" s="98">
        <v>210</v>
      </c>
      <c r="E44" s="8">
        <f t="shared" si="0"/>
        <v>210</v>
      </c>
      <c r="F44" s="8">
        <f t="shared" si="5"/>
        <v>80</v>
      </c>
      <c r="G44" s="12" t="s">
        <v>83</v>
      </c>
      <c r="H44" s="38">
        <v>0</v>
      </c>
      <c r="I44" s="98">
        <v>210</v>
      </c>
      <c r="J44" s="8">
        <f t="shared" si="1"/>
        <v>210</v>
      </c>
      <c r="K44" s="2"/>
      <c r="L44" s="2"/>
      <c r="M44" s="2"/>
      <c r="N44" s="2"/>
      <c r="O44" s="2"/>
      <c r="P44" s="2"/>
      <c r="Q44" s="2"/>
    </row>
    <row r="45" spans="1:17" ht="15.75" customHeight="1" x14ac:dyDescent="0.25">
      <c r="A45" s="8">
        <f t="shared" si="4"/>
        <v>33</v>
      </c>
      <c r="B45" s="9" t="s">
        <v>84</v>
      </c>
      <c r="C45" s="38">
        <v>0</v>
      </c>
      <c r="D45" s="98">
        <v>210</v>
      </c>
      <c r="E45" s="8">
        <f t="shared" si="0"/>
        <v>210</v>
      </c>
      <c r="F45" s="8">
        <f t="shared" si="5"/>
        <v>81</v>
      </c>
      <c r="G45" s="12" t="s">
        <v>85</v>
      </c>
      <c r="H45" s="38">
        <v>0</v>
      </c>
      <c r="I45" s="98">
        <v>210</v>
      </c>
      <c r="J45" s="8">
        <f t="shared" si="1"/>
        <v>210</v>
      </c>
      <c r="K45" s="2"/>
      <c r="L45" s="2"/>
      <c r="M45" s="2"/>
      <c r="N45" s="2"/>
      <c r="O45" s="2"/>
      <c r="P45" s="2"/>
      <c r="Q45" s="2"/>
    </row>
    <row r="46" spans="1:17" ht="15.75" customHeight="1" x14ac:dyDescent="0.25">
      <c r="A46" s="8">
        <f t="shared" si="4"/>
        <v>34</v>
      </c>
      <c r="B46" s="9" t="s">
        <v>86</v>
      </c>
      <c r="C46" s="38">
        <v>0</v>
      </c>
      <c r="D46" s="98">
        <v>210</v>
      </c>
      <c r="E46" s="8">
        <f t="shared" si="0"/>
        <v>210</v>
      </c>
      <c r="F46" s="8">
        <f t="shared" si="5"/>
        <v>82</v>
      </c>
      <c r="G46" s="12" t="s">
        <v>87</v>
      </c>
      <c r="H46" s="38">
        <v>0</v>
      </c>
      <c r="I46" s="98">
        <v>210</v>
      </c>
      <c r="J46" s="8">
        <f t="shared" si="1"/>
        <v>210</v>
      </c>
      <c r="K46" s="2"/>
      <c r="L46" s="2"/>
      <c r="M46" s="2"/>
      <c r="N46" s="2"/>
      <c r="O46" s="2"/>
      <c r="P46" s="2"/>
      <c r="Q46" s="2"/>
    </row>
    <row r="47" spans="1:17" ht="15.75" customHeight="1" x14ac:dyDescent="0.25">
      <c r="A47" s="8">
        <f t="shared" si="4"/>
        <v>35</v>
      </c>
      <c r="B47" s="9" t="s">
        <v>88</v>
      </c>
      <c r="C47" s="38">
        <v>0</v>
      </c>
      <c r="D47" s="98">
        <v>210</v>
      </c>
      <c r="E47" s="8">
        <f t="shared" si="0"/>
        <v>210</v>
      </c>
      <c r="F47" s="8">
        <f t="shared" si="5"/>
        <v>83</v>
      </c>
      <c r="G47" s="12" t="s">
        <v>89</v>
      </c>
      <c r="H47" s="38">
        <v>0</v>
      </c>
      <c r="I47" s="98">
        <v>210</v>
      </c>
      <c r="J47" s="8">
        <f t="shared" si="1"/>
        <v>210</v>
      </c>
      <c r="K47" s="2"/>
      <c r="L47" s="2"/>
      <c r="M47" s="2"/>
      <c r="N47" s="2"/>
      <c r="O47" s="2"/>
      <c r="P47" s="2"/>
      <c r="Q47" s="2"/>
    </row>
    <row r="48" spans="1:17" ht="15.75" customHeight="1" x14ac:dyDescent="0.25">
      <c r="A48" s="8">
        <f t="shared" si="4"/>
        <v>36</v>
      </c>
      <c r="B48" s="9" t="s">
        <v>90</v>
      </c>
      <c r="C48" s="38">
        <v>0</v>
      </c>
      <c r="D48" s="98">
        <v>210</v>
      </c>
      <c r="E48" s="8">
        <f t="shared" si="0"/>
        <v>210</v>
      </c>
      <c r="F48" s="8">
        <f t="shared" si="5"/>
        <v>84</v>
      </c>
      <c r="G48" s="12" t="s">
        <v>91</v>
      </c>
      <c r="H48" s="38">
        <v>0</v>
      </c>
      <c r="I48" s="98">
        <v>210</v>
      </c>
      <c r="J48" s="8">
        <f t="shared" si="1"/>
        <v>210</v>
      </c>
      <c r="K48" s="2"/>
      <c r="L48" s="2"/>
      <c r="M48" s="2"/>
      <c r="N48" s="2"/>
      <c r="O48" s="2"/>
      <c r="P48" s="2"/>
      <c r="Q48" s="2"/>
    </row>
    <row r="49" spans="1:17" ht="15.75" customHeight="1" x14ac:dyDescent="0.25">
      <c r="A49" s="8">
        <f t="shared" si="4"/>
        <v>37</v>
      </c>
      <c r="B49" s="9" t="s">
        <v>92</v>
      </c>
      <c r="C49" s="38">
        <v>0</v>
      </c>
      <c r="D49" s="98">
        <v>210</v>
      </c>
      <c r="E49" s="8">
        <f t="shared" si="0"/>
        <v>210</v>
      </c>
      <c r="F49" s="8">
        <f t="shared" si="5"/>
        <v>85</v>
      </c>
      <c r="G49" s="12" t="s">
        <v>93</v>
      </c>
      <c r="H49" s="38">
        <v>0</v>
      </c>
      <c r="I49" s="98">
        <v>210</v>
      </c>
      <c r="J49" s="8">
        <f t="shared" si="1"/>
        <v>210</v>
      </c>
      <c r="K49" s="2"/>
      <c r="L49" s="2"/>
      <c r="M49" s="2"/>
      <c r="N49" s="2"/>
      <c r="O49" s="2"/>
      <c r="P49" s="2"/>
      <c r="Q49" s="2"/>
    </row>
    <row r="50" spans="1:17" ht="15.75" customHeight="1" x14ac:dyDescent="0.25">
      <c r="A50" s="8">
        <f t="shared" si="4"/>
        <v>38</v>
      </c>
      <c r="B50" s="12" t="s">
        <v>94</v>
      </c>
      <c r="C50" s="38">
        <v>0</v>
      </c>
      <c r="D50" s="98">
        <v>210</v>
      </c>
      <c r="E50" s="8">
        <f t="shared" si="0"/>
        <v>210</v>
      </c>
      <c r="F50" s="8">
        <f t="shared" si="5"/>
        <v>86</v>
      </c>
      <c r="G50" s="12" t="s">
        <v>95</v>
      </c>
      <c r="H50" s="38">
        <v>0</v>
      </c>
      <c r="I50" s="98">
        <v>210</v>
      </c>
      <c r="J50" s="8">
        <f t="shared" si="1"/>
        <v>210</v>
      </c>
      <c r="K50" s="2"/>
      <c r="L50" s="2"/>
      <c r="M50" s="2"/>
      <c r="N50" s="2"/>
      <c r="O50" s="2"/>
      <c r="P50" s="2"/>
      <c r="Q50" s="2"/>
    </row>
    <row r="51" spans="1:17" ht="15.75" customHeight="1" x14ac:dyDescent="0.25">
      <c r="A51" s="8">
        <f t="shared" si="4"/>
        <v>39</v>
      </c>
      <c r="B51" s="12" t="s">
        <v>96</v>
      </c>
      <c r="C51" s="38">
        <v>0</v>
      </c>
      <c r="D51" s="98">
        <v>210</v>
      </c>
      <c r="E51" s="8">
        <f t="shared" si="0"/>
        <v>210</v>
      </c>
      <c r="F51" s="8">
        <f t="shared" si="5"/>
        <v>87</v>
      </c>
      <c r="G51" s="12" t="s">
        <v>97</v>
      </c>
      <c r="H51" s="38">
        <v>0</v>
      </c>
      <c r="I51" s="98">
        <v>210</v>
      </c>
      <c r="J51" s="8">
        <f t="shared" si="1"/>
        <v>210</v>
      </c>
      <c r="K51" s="2"/>
      <c r="L51" s="2"/>
      <c r="M51" s="2"/>
      <c r="N51" s="2"/>
      <c r="O51" s="2"/>
      <c r="P51" s="2"/>
      <c r="Q51" s="2"/>
    </row>
    <row r="52" spans="1:17" ht="15.75" customHeight="1" x14ac:dyDescent="0.25">
      <c r="A52" s="8">
        <f t="shared" si="4"/>
        <v>40</v>
      </c>
      <c r="B52" s="12" t="s">
        <v>98</v>
      </c>
      <c r="C52" s="38">
        <v>0</v>
      </c>
      <c r="D52" s="98">
        <v>210</v>
      </c>
      <c r="E52" s="8">
        <f t="shared" si="0"/>
        <v>210</v>
      </c>
      <c r="F52" s="8">
        <f t="shared" si="5"/>
        <v>88</v>
      </c>
      <c r="G52" s="12" t="s">
        <v>99</v>
      </c>
      <c r="H52" s="38">
        <v>0</v>
      </c>
      <c r="I52" s="98">
        <v>210</v>
      </c>
      <c r="J52" s="8">
        <f t="shared" si="1"/>
        <v>210</v>
      </c>
      <c r="K52" s="2"/>
      <c r="L52" s="2"/>
      <c r="M52" s="2"/>
      <c r="N52" s="2"/>
      <c r="O52" s="2"/>
      <c r="P52" s="2"/>
      <c r="Q52" s="2"/>
    </row>
    <row r="53" spans="1:17" ht="15.75" customHeight="1" x14ac:dyDescent="0.25">
      <c r="A53" s="8">
        <f t="shared" si="4"/>
        <v>41</v>
      </c>
      <c r="B53" s="12" t="s">
        <v>100</v>
      </c>
      <c r="C53" s="38">
        <v>0</v>
      </c>
      <c r="D53" s="98">
        <v>210</v>
      </c>
      <c r="E53" s="8">
        <f t="shared" si="0"/>
        <v>210</v>
      </c>
      <c r="F53" s="8">
        <f t="shared" si="5"/>
        <v>89</v>
      </c>
      <c r="G53" s="12" t="s">
        <v>101</v>
      </c>
      <c r="H53" s="38">
        <v>0</v>
      </c>
      <c r="I53" s="98">
        <v>210</v>
      </c>
      <c r="J53" s="8">
        <f t="shared" si="1"/>
        <v>210</v>
      </c>
      <c r="K53" s="2"/>
      <c r="L53" s="13"/>
      <c r="M53" s="13"/>
      <c r="N53" s="13"/>
      <c r="O53" s="2"/>
      <c r="P53" s="2"/>
      <c r="Q53" s="2"/>
    </row>
    <row r="54" spans="1:17" ht="15.75" customHeight="1" x14ac:dyDescent="0.25">
      <c r="A54" s="8">
        <f t="shared" si="4"/>
        <v>42</v>
      </c>
      <c r="B54" s="12" t="s">
        <v>102</v>
      </c>
      <c r="C54" s="38">
        <v>0</v>
      </c>
      <c r="D54" s="98">
        <v>210</v>
      </c>
      <c r="E54" s="8">
        <f t="shared" si="0"/>
        <v>210</v>
      </c>
      <c r="F54" s="8">
        <f t="shared" si="5"/>
        <v>90</v>
      </c>
      <c r="G54" s="12" t="s">
        <v>103</v>
      </c>
      <c r="H54" s="38">
        <v>0</v>
      </c>
      <c r="I54" s="98">
        <v>210</v>
      </c>
      <c r="J54" s="8">
        <f t="shared" si="1"/>
        <v>210</v>
      </c>
      <c r="K54" s="2"/>
      <c r="L54" s="13"/>
      <c r="M54" s="13"/>
      <c r="N54" s="13"/>
      <c r="O54" s="2"/>
      <c r="P54" s="2"/>
      <c r="Q54" s="2"/>
    </row>
    <row r="55" spans="1:17" ht="15.75" customHeight="1" x14ac:dyDescent="0.25">
      <c r="A55" s="8">
        <f t="shared" si="4"/>
        <v>43</v>
      </c>
      <c r="B55" s="12" t="s">
        <v>104</v>
      </c>
      <c r="C55" s="38">
        <v>0</v>
      </c>
      <c r="D55" s="98">
        <v>210</v>
      </c>
      <c r="E55" s="8">
        <f t="shared" si="0"/>
        <v>210</v>
      </c>
      <c r="F55" s="8">
        <f t="shared" si="5"/>
        <v>91</v>
      </c>
      <c r="G55" s="12" t="s">
        <v>105</v>
      </c>
      <c r="H55" s="38">
        <v>0</v>
      </c>
      <c r="I55" s="98">
        <v>210</v>
      </c>
      <c r="J55" s="8">
        <f t="shared" si="1"/>
        <v>210</v>
      </c>
      <c r="K55" s="2"/>
      <c r="L55" s="13"/>
      <c r="M55" s="13"/>
      <c r="N55" s="13"/>
      <c r="O55" s="2"/>
      <c r="P55" s="2"/>
      <c r="Q55" s="2"/>
    </row>
    <row r="56" spans="1:17" ht="15.75" customHeight="1" x14ac:dyDescent="0.25">
      <c r="A56" s="8">
        <f t="shared" si="4"/>
        <v>44</v>
      </c>
      <c r="B56" s="12" t="s">
        <v>106</v>
      </c>
      <c r="C56" s="38">
        <v>0</v>
      </c>
      <c r="D56" s="98">
        <v>210</v>
      </c>
      <c r="E56" s="8">
        <f t="shared" si="0"/>
        <v>210</v>
      </c>
      <c r="F56" s="8">
        <f t="shared" si="5"/>
        <v>92</v>
      </c>
      <c r="G56" s="12" t="s">
        <v>107</v>
      </c>
      <c r="H56" s="38">
        <v>0</v>
      </c>
      <c r="I56" s="98">
        <v>210</v>
      </c>
      <c r="J56" s="8">
        <f t="shared" si="1"/>
        <v>210</v>
      </c>
      <c r="K56" s="2"/>
      <c r="L56" s="13"/>
      <c r="M56" s="13"/>
      <c r="N56" s="13"/>
      <c r="O56" s="2"/>
      <c r="P56" s="2"/>
      <c r="Q56" s="2"/>
    </row>
    <row r="57" spans="1:17" ht="15.75" customHeight="1" x14ac:dyDescent="0.25">
      <c r="A57" s="8">
        <f t="shared" si="4"/>
        <v>45</v>
      </c>
      <c r="B57" s="12" t="s">
        <v>108</v>
      </c>
      <c r="C57" s="38">
        <v>0</v>
      </c>
      <c r="D57" s="98">
        <v>210</v>
      </c>
      <c r="E57" s="8">
        <f t="shared" si="0"/>
        <v>210</v>
      </c>
      <c r="F57" s="8">
        <f t="shared" si="5"/>
        <v>93</v>
      </c>
      <c r="G57" s="12" t="s">
        <v>109</v>
      </c>
      <c r="H57" s="38">
        <v>0</v>
      </c>
      <c r="I57" s="98">
        <v>210</v>
      </c>
      <c r="J57" s="8">
        <f t="shared" si="1"/>
        <v>210</v>
      </c>
      <c r="K57" s="2"/>
      <c r="L57" s="14"/>
      <c r="M57" s="13"/>
      <c r="N57" s="15"/>
      <c r="O57" s="2"/>
      <c r="P57" s="2"/>
      <c r="Q57" s="2"/>
    </row>
    <row r="58" spans="1:17" ht="15.75" customHeight="1" x14ac:dyDescent="0.25">
      <c r="A58" s="8">
        <f t="shared" si="4"/>
        <v>46</v>
      </c>
      <c r="B58" s="12" t="s">
        <v>110</v>
      </c>
      <c r="C58" s="38">
        <v>0</v>
      </c>
      <c r="D58" s="98">
        <v>210</v>
      </c>
      <c r="E58" s="8">
        <f t="shared" si="0"/>
        <v>210</v>
      </c>
      <c r="F58" s="8">
        <f t="shared" si="5"/>
        <v>94</v>
      </c>
      <c r="G58" s="12" t="s">
        <v>111</v>
      </c>
      <c r="H58" s="38">
        <v>0</v>
      </c>
      <c r="I58" s="98">
        <v>210</v>
      </c>
      <c r="J58" s="8">
        <f t="shared" si="1"/>
        <v>210</v>
      </c>
      <c r="K58" s="2"/>
      <c r="L58" s="16"/>
      <c r="M58" s="13"/>
      <c r="N58" s="15"/>
      <c r="O58" s="2"/>
      <c r="P58" s="2"/>
      <c r="Q58" s="2"/>
    </row>
    <row r="59" spans="1:17" ht="15.75" customHeight="1" x14ac:dyDescent="0.25">
      <c r="A59" s="17">
        <f t="shared" si="4"/>
        <v>47</v>
      </c>
      <c r="B59" s="18" t="s">
        <v>112</v>
      </c>
      <c r="C59" s="38">
        <v>0</v>
      </c>
      <c r="D59" s="98">
        <v>210</v>
      </c>
      <c r="E59" s="17">
        <f t="shared" si="0"/>
        <v>210</v>
      </c>
      <c r="F59" s="17">
        <f t="shared" si="5"/>
        <v>95</v>
      </c>
      <c r="G59" s="18" t="s">
        <v>113</v>
      </c>
      <c r="H59" s="38">
        <v>0</v>
      </c>
      <c r="I59" s="98">
        <v>210</v>
      </c>
      <c r="J59" s="17">
        <f t="shared" si="1"/>
        <v>210</v>
      </c>
      <c r="K59" s="2"/>
      <c r="L59" s="16"/>
      <c r="M59" s="19"/>
      <c r="N59" s="15"/>
      <c r="O59" s="2"/>
      <c r="P59" s="2"/>
      <c r="Q59" s="2"/>
    </row>
    <row r="60" spans="1:17" ht="15.75" customHeight="1" x14ac:dyDescent="0.25">
      <c r="A60" s="17">
        <f t="shared" si="4"/>
        <v>48</v>
      </c>
      <c r="B60" s="18" t="s">
        <v>114</v>
      </c>
      <c r="C60" s="38">
        <v>0</v>
      </c>
      <c r="D60" s="98">
        <v>210</v>
      </c>
      <c r="E60" s="17">
        <f t="shared" si="0"/>
        <v>210</v>
      </c>
      <c r="F60" s="17">
        <f t="shared" si="5"/>
        <v>96</v>
      </c>
      <c r="G60" s="18" t="s">
        <v>115</v>
      </c>
      <c r="H60" s="38">
        <v>0</v>
      </c>
      <c r="I60" s="98">
        <v>210</v>
      </c>
      <c r="J60" s="17">
        <f t="shared" si="1"/>
        <v>210</v>
      </c>
      <c r="K60" s="2"/>
      <c r="L60" s="16"/>
      <c r="M60" s="19"/>
      <c r="N60" s="2"/>
      <c r="O60" s="2"/>
      <c r="P60" s="2"/>
      <c r="Q60" s="2"/>
    </row>
    <row r="61" spans="1:17" ht="19.5" customHeight="1" x14ac:dyDescent="0.3">
      <c r="A61" s="127" t="s">
        <v>116</v>
      </c>
      <c r="B61" s="128"/>
      <c r="C61" s="128"/>
      <c r="D61" s="129"/>
      <c r="E61" s="130" t="s">
        <v>117</v>
      </c>
      <c r="F61" s="131"/>
      <c r="G61" s="131"/>
      <c r="H61" s="131"/>
      <c r="I61" s="131"/>
      <c r="J61" s="132"/>
      <c r="K61" s="2"/>
      <c r="L61" s="14"/>
      <c r="M61" s="2"/>
      <c r="N61" s="2"/>
      <c r="O61" s="45"/>
      <c r="P61" s="2"/>
      <c r="Q61" s="2"/>
    </row>
    <row r="62" spans="1:17" ht="89.25" customHeight="1" x14ac:dyDescent="0.25">
      <c r="A62" s="172" t="s">
        <v>272</v>
      </c>
      <c r="B62" s="173"/>
      <c r="C62" s="173"/>
      <c r="D62" s="173"/>
      <c r="E62" s="173"/>
      <c r="F62" s="173"/>
      <c r="G62" s="174"/>
      <c r="H62" s="20" t="s">
        <v>118</v>
      </c>
      <c r="I62" s="20" t="s">
        <v>119</v>
      </c>
      <c r="J62" s="20" t="s">
        <v>120</v>
      </c>
      <c r="K62" s="2"/>
      <c r="L62" s="16"/>
      <c r="M62" s="7"/>
      <c r="N62" s="7"/>
      <c r="O62" s="7"/>
      <c r="P62" s="7"/>
      <c r="Q62" s="7"/>
    </row>
    <row r="63" spans="1:17" ht="24.75" customHeight="1" x14ac:dyDescent="0.25">
      <c r="A63" s="154" t="s">
        <v>271</v>
      </c>
      <c r="B63" s="155"/>
      <c r="C63" s="155"/>
      <c r="D63" s="155"/>
      <c r="E63" s="142" t="s">
        <v>268</v>
      </c>
      <c r="F63" s="143"/>
      <c r="G63" s="144"/>
      <c r="H63" s="21">
        <v>0</v>
      </c>
      <c r="I63" s="21">
        <v>0</v>
      </c>
      <c r="J63" s="21">
        <f>H63+I63</f>
        <v>0</v>
      </c>
      <c r="K63" s="2"/>
      <c r="L63" s="22">
        <v>0</v>
      </c>
      <c r="M63" s="32">
        <f>L63/1000</f>
        <v>0</v>
      </c>
      <c r="N63" s="4"/>
      <c r="O63" s="7"/>
      <c r="P63" s="7"/>
      <c r="Q63" s="7"/>
    </row>
    <row r="64" spans="1:17" ht="34.5" customHeight="1" x14ac:dyDescent="0.25">
      <c r="A64" s="156"/>
      <c r="B64" s="157"/>
      <c r="C64" s="157"/>
      <c r="D64" s="157"/>
      <c r="E64" s="145" t="s">
        <v>269</v>
      </c>
      <c r="F64" s="146"/>
      <c r="G64" s="147"/>
      <c r="H64" s="36">
        <v>0</v>
      </c>
      <c r="I64" s="36">
        <f>L82</f>
        <v>0</v>
      </c>
      <c r="J64" s="36">
        <f>H64+I64</f>
        <v>0</v>
      </c>
      <c r="K64" s="2"/>
      <c r="L64" s="24"/>
      <c r="M64" s="24"/>
      <c r="N64" s="4"/>
      <c r="O64" s="7"/>
      <c r="P64" s="7"/>
      <c r="Q64" s="7"/>
    </row>
    <row r="65" spans="1:17" ht="16.5" customHeight="1" x14ac:dyDescent="0.25">
      <c r="A65" s="25"/>
      <c r="B65" s="7" t="s">
        <v>121</v>
      </c>
      <c r="C65" s="7"/>
      <c r="D65" s="7"/>
      <c r="E65" s="7"/>
      <c r="F65" s="7"/>
      <c r="G65" s="7"/>
      <c r="H65" s="7"/>
      <c r="I65" s="7"/>
      <c r="J65" s="26"/>
      <c r="K65" s="2"/>
      <c r="L65" s="4"/>
      <c r="M65" s="4"/>
      <c r="N65" s="4"/>
      <c r="O65" s="23" t="s">
        <v>122</v>
      </c>
      <c r="P65" s="23" t="s">
        <v>123</v>
      </c>
      <c r="Q65" s="7"/>
    </row>
    <row r="66" spans="1:17" ht="33" customHeight="1" x14ac:dyDescent="0.25">
      <c r="A66" s="148" t="s">
        <v>270</v>
      </c>
      <c r="B66" s="149"/>
      <c r="C66" s="149"/>
      <c r="D66" s="149"/>
      <c r="E66" s="149"/>
      <c r="F66" s="149"/>
      <c r="G66" s="149"/>
      <c r="H66" s="149"/>
      <c r="I66" s="149"/>
      <c r="J66" s="150"/>
      <c r="K66" s="2" t="s">
        <v>124</v>
      </c>
      <c r="L66" s="24"/>
      <c r="M66" s="27">
        <v>8.2000000000000003E-2</v>
      </c>
      <c r="N66" s="28">
        <v>7.1999999999999995E-2</v>
      </c>
      <c r="O66" s="29">
        <f>M66+N66</f>
        <v>0.154</v>
      </c>
      <c r="P66" s="29" t="e">
        <f>O66/J63*100</f>
        <v>#DIV/0!</v>
      </c>
      <c r="Q66" s="7"/>
    </row>
    <row r="67" spans="1:17" ht="25.5" customHeight="1" x14ac:dyDescent="0.25">
      <c r="A67" s="30"/>
      <c r="B67" s="31"/>
      <c r="C67" s="31"/>
      <c r="D67" s="31"/>
      <c r="E67" s="31"/>
      <c r="F67" s="31"/>
      <c r="G67" s="31"/>
      <c r="H67" s="151" t="s">
        <v>125</v>
      </c>
      <c r="I67" s="152"/>
      <c r="J67" s="153"/>
      <c r="K67" s="2"/>
      <c r="L67" s="4"/>
      <c r="M67" s="29">
        <f>H63+H64-M66-0.018</f>
        <v>-0.1</v>
      </c>
      <c r="N67" s="29">
        <f>I63+I64-N66-0.018</f>
        <v>-0.09</v>
      </c>
      <c r="O67" s="7"/>
      <c r="P67" s="7"/>
      <c r="Q67" s="7"/>
    </row>
    <row r="68" spans="1:17" ht="25.5" customHeight="1" x14ac:dyDescent="0.25">
      <c r="A68" s="40"/>
      <c r="B68" s="40"/>
      <c r="C68" s="40"/>
      <c r="D68" s="40"/>
      <c r="E68" s="40"/>
      <c r="F68" s="40"/>
      <c r="G68" s="40"/>
      <c r="H68" s="41"/>
      <c r="I68" s="42"/>
      <c r="J68" s="42"/>
      <c r="K68" s="2"/>
      <c r="L68" s="23" t="s">
        <v>130</v>
      </c>
      <c r="M68" s="29">
        <f>19.917*225/1000</f>
        <v>4.4813250000000009</v>
      </c>
      <c r="N68" s="29">
        <f>24*220/1000</f>
        <v>5.28</v>
      </c>
      <c r="O68" s="7"/>
      <c r="P68" s="7"/>
      <c r="Q68" s="7"/>
    </row>
    <row r="69" spans="1:17" ht="33.75" customHeight="1" x14ac:dyDescent="0.25">
      <c r="A69" s="2"/>
      <c r="B69" s="2"/>
      <c r="C69" s="2"/>
      <c r="D69" s="2"/>
      <c r="E69" s="2"/>
      <c r="F69" s="2"/>
      <c r="G69" s="2"/>
      <c r="H69" s="2"/>
      <c r="I69" s="2"/>
      <c r="J69" s="2"/>
      <c r="K69" s="2"/>
      <c r="L69" s="4"/>
      <c r="M69" s="32">
        <f>(M67+M68)/24</f>
        <v>0.18255520833333339</v>
      </c>
      <c r="N69" s="32">
        <f>(N67+N68)/24</f>
        <v>0.21625000000000003</v>
      </c>
      <c r="O69" s="23"/>
      <c r="P69" s="32">
        <f>M69+N69</f>
        <v>0.39880520833333344</v>
      </c>
      <c r="Q69" s="7"/>
    </row>
    <row r="70" spans="1:17" ht="15.75" customHeight="1" x14ac:dyDescent="0.25">
      <c r="A70" s="2"/>
      <c r="B70" s="2"/>
      <c r="C70" s="2"/>
      <c r="D70" s="2"/>
      <c r="E70" s="2"/>
      <c r="F70" s="2"/>
      <c r="G70" s="2"/>
      <c r="H70" s="2"/>
      <c r="I70" s="2"/>
      <c r="J70" s="2"/>
      <c r="K70" s="2"/>
      <c r="L70" s="7"/>
      <c r="M70" s="29">
        <f>M69*1000</f>
        <v>182.55520833333338</v>
      </c>
      <c r="N70" s="29">
        <f>N69*1000</f>
        <v>216.25000000000003</v>
      </c>
      <c r="O70" s="23"/>
      <c r="P70" s="29">
        <f>M70+N70</f>
        <v>398.80520833333344</v>
      </c>
      <c r="Q70" s="7"/>
    </row>
    <row r="71" spans="1:17" ht="15.75" customHeight="1" x14ac:dyDescent="0.25">
      <c r="A71" s="2"/>
      <c r="B71" s="2"/>
      <c r="C71" s="2"/>
      <c r="D71" s="2"/>
      <c r="E71" s="2"/>
      <c r="F71" s="2" t="s">
        <v>124</v>
      </c>
      <c r="G71" s="2"/>
      <c r="H71" s="2"/>
      <c r="I71" s="2"/>
      <c r="J71" s="2"/>
      <c r="K71" s="2"/>
      <c r="L71" s="2"/>
      <c r="M71" s="34"/>
      <c r="N71" s="34"/>
      <c r="O71" s="2"/>
      <c r="P71" s="2"/>
      <c r="Q71" s="2"/>
    </row>
    <row r="72" spans="1:17" ht="15.75" customHeight="1" x14ac:dyDescent="0.25">
      <c r="A72" s="133"/>
      <c r="B72" s="134"/>
      <c r="C72" s="134"/>
      <c r="D72" s="134"/>
      <c r="E72" s="96"/>
      <c r="F72" s="2"/>
      <c r="G72" s="2"/>
      <c r="H72" s="2"/>
      <c r="I72" s="2"/>
      <c r="J72" s="96"/>
      <c r="K72" s="2"/>
      <c r="L72" s="2"/>
      <c r="M72" s="2"/>
      <c r="N72" s="2"/>
      <c r="O72" s="2"/>
      <c r="P72" s="2"/>
      <c r="Q72" s="2"/>
    </row>
    <row r="73" spans="1:17" ht="15.75" customHeight="1" x14ac:dyDescent="0.25">
      <c r="A73" s="2"/>
      <c r="B73" s="2"/>
      <c r="C73" s="2"/>
      <c r="D73" s="2"/>
      <c r="E73" s="2"/>
      <c r="F73" s="2"/>
      <c r="G73" s="2"/>
      <c r="H73" s="2"/>
      <c r="I73" s="2"/>
      <c r="J73" s="2"/>
      <c r="K73" s="2"/>
      <c r="L73" s="2"/>
      <c r="M73" s="2"/>
      <c r="N73" s="2"/>
      <c r="O73" s="2"/>
      <c r="P73" s="2"/>
      <c r="Q73" s="2"/>
    </row>
    <row r="74" spans="1:17" ht="15.75" customHeight="1" x14ac:dyDescent="0.25">
      <c r="A74" s="2"/>
      <c r="B74" s="2"/>
      <c r="C74" s="2"/>
      <c r="D74" s="2"/>
      <c r="E74" s="33"/>
      <c r="F74" s="2"/>
      <c r="G74" s="2"/>
      <c r="H74" s="2"/>
      <c r="I74" s="2"/>
      <c r="J74" s="2"/>
      <c r="K74" s="16"/>
      <c r="L74" s="16"/>
      <c r="M74" s="2"/>
      <c r="N74" s="2"/>
      <c r="O74" s="2"/>
      <c r="P74" s="2"/>
      <c r="Q74" s="2"/>
    </row>
    <row r="75" spans="1:17" ht="15.75" customHeight="1" x14ac:dyDescent="0.25">
      <c r="A75" s="2"/>
      <c r="B75" s="2"/>
      <c r="C75" s="2"/>
      <c r="D75" s="2"/>
      <c r="E75" s="2"/>
      <c r="F75" s="2"/>
      <c r="G75" s="2"/>
      <c r="H75" s="2"/>
      <c r="I75" s="2"/>
      <c r="J75" s="2"/>
      <c r="K75" s="16"/>
      <c r="L75" s="16"/>
      <c r="M75" s="2"/>
      <c r="N75" s="2"/>
      <c r="O75" s="2"/>
      <c r="P75" s="2"/>
      <c r="Q75" s="2"/>
    </row>
    <row r="76" spans="1:17" ht="15.75" customHeight="1" x14ac:dyDescent="0.25">
      <c r="A76" s="2"/>
      <c r="B76" s="2"/>
      <c r="C76" s="2"/>
      <c r="D76" s="2"/>
      <c r="E76" s="2"/>
      <c r="F76" s="2"/>
      <c r="G76" s="2"/>
      <c r="H76" s="2"/>
      <c r="I76" s="2"/>
      <c r="J76" s="2"/>
      <c r="K76" s="16"/>
      <c r="L76" s="16"/>
      <c r="M76" s="2"/>
      <c r="N76" s="2"/>
      <c r="O76" s="2"/>
      <c r="P76" s="2"/>
      <c r="Q76" s="2"/>
    </row>
    <row r="77" spans="1:17" ht="15.75" customHeight="1" x14ac:dyDescent="0.25">
      <c r="A77" s="2"/>
      <c r="B77" s="2"/>
      <c r="C77" s="2"/>
      <c r="D77" s="2"/>
      <c r="E77" s="2"/>
      <c r="F77" s="2"/>
      <c r="G77" s="2"/>
      <c r="H77" s="2"/>
      <c r="I77" s="2"/>
      <c r="J77" s="2"/>
      <c r="K77" s="2"/>
      <c r="L77" s="2"/>
      <c r="M77" s="2"/>
      <c r="N77" s="2"/>
      <c r="O77" s="2"/>
      <c r="P77" s="2"/>
      <c r="Q77" s="2"/>
    </row>
    <row r="78" spans="1:17" ht="15.75" customHeight="1" x14ac:dyDescent="0.25">
      <c r="A78" s="2"/>
      <c r="B78" s="2"/>
      <c r="C78" s="2"/>
      <c r="D78" s="2"/>
      <c r="E78" s="2"/>
      <c r="F78" s="2"/>
      <c r="G78" s="2"/>
      <c r="H78" s="2"/>
      <c r="I78" s="2"/>
      <c r="J78" s="2"/>
      <c r="K78" s="2"/>
      <c r="L78" s="2"/>
      <c r="M78" s="2"/>
      <c r="N78" s="2"/>
      <c r="O78" s="2"/>
      <c r="P78" s="2"/>
      <c r="Q78" s="2"/>
    </row>
    <row r="79" spans="1:17" ht="15.75" customHeight="1" x14ac:dyDescent="0.25">
      <c r="A79" s="2"/>
      <c r="B79" s="2"/>
      <c r="C79" s="2"/>
      <c r="D79" s="2"/>
      <c r="E79" s="2"/>
      <c r="F79" s="2"/>
      <c r="G79" s="2"/>
      <c r="H79" s="2"/>
      <c r="I79" s="2"/>
      <c r="J79" s="2"/>
      <c r="K79" s="2"/>
      <c r="L79" s="2"/>
      <c r="M79" s="2"/>
      <c r="N79" s="2"/>
      <c r="O79" s="2"/>
      <c r="P79" s="2"/>
      <c r="Q79" s="2"/>
    </row>
    <row r="80" spans="1:17" ht="15.75" customHeight="1" x14ac:dyDescent="0.25">
      <c r="A80" s="2"/>
      <c r="B80" s="2"/>
      <c r="C80" s="2"/>
      <c r="D80" s="2"/>
      <c r="E80" s="2"/>
      <c r="F80" s="2"/>
      <c r="G80" s="2"/>
      <c r="H80" s="2"/>
      <c r="I80" s="2"/>
      <c r="J80" s="2"/>
      <c r="K80" s="23" t="s">
        <v>126</v>
      </c>
      <c r="L80" s="23" t="s">
        <v>127</v>
      </c>
      <c r="M80" s="23" t="s">
        <v>128</v>
      </c>
      <c r="N80" s="23" t="s">
        <v>129</v>
      </c>
      <c r="O80" s="2"/>
      <c r="P80" s="2"/>
      <c r="Q80" s="2"/>
    </row>
    <row r="81" spans="1:17" ht="15.75" customHeight="1" x14ac:dyDescent="0.25">
      <c r="A81" s="2"/>
      <c r="B81" s="2"/>
      <c r="C81" s="2"/>
      <c r="D81" s="2"/>
      <c r="E81" s="2"/>
      <c r="F81" s="2"/>
      <c r="G81" s="2"/>
      <c r="H81" s="2"/>
      <c r="I81" s="2"/>
      <c r="J81" s="2"/>
      <c r="K81" s="29">
        <v>0</v>
      </c>
      <c r="L81" s="29">
        <v>0</v>
      </c>
      <c r="M81" s="32">
        <f>K81+L81</f>
        <v>0</v>
      </c>
      <c r="N81" s="32">
        <f>M81-M63</f>
        <v>0</v>
      </c>
      <c r="O81" s="2"/>
      <c r="P81" s="2"/>
      <c r="Q81" s="2"/>
    </row>
    <row r="82" spans="1:17" ht="15.75" customHeight="1" x14ac:dyDescent="0.25">
      <c r="A82" s="2"/>
      <c r="B82" s="2"/>
      <c r="C82" s="2"/>
      <c r="D82" s="2"/>
      <c r="E82" s="2"/>
      <c r="F82" s="2"/>
      <c r="G82" s="2"/>
      <c r="H82" s="2"/>
      <c r="I82" s="2"/>
      <c r="J82" s="2"/>
      <c r="K82" s="35">
        <v>0</v>
      </c>
      <c r="L82" s="35">
        <f>L81-N81</f>
        <v>0</v>
      </c>
      <c r="M82" s="32">
        <f>K82+L82</f>
        <v>0</v>
      </c>
      <c r="N82" s="32">
        <f>N81/2</f>
        <v>0</v>
      </c>
      <c r="O82" s="2"/>
      <c r="P82" s="2"/>
      <c r="Q82" s="2"/>
    </row>
    <row r="83" spans="1:17" ht="15.75" customHeight="1" x14ac:dyDescent="0.25">
      <c r="A83" s="2"/>
      <c r="B83" s="2"/>
      <c r="C83" s="2"/>
      <c r="D83" s="2"/>
      <c r="E83" s="2"/>
      <c r="F83" s="2"/>
      <c r="G83" s="2"/>
      <c r="H83" s="2"/>
      <c r="I83" s="2"/>
      <c r="J83" s="2"/>
      <c r="K83" s="2"/>
      <c r="L83" s="2"/>
      <c r="M83" s="2"/>
      <c r="N83" s="2"/>
      <c r="O83" s="2"/>
      <c r="P83" s="2"/>
      <c r="Q83" s="2"/>
    </row>
    <row r="84" spans="1:17" ht="15.75" customHeight="1" x14ac:dyDescent="0.25">
      <c r="A84" s="2"/>
      <c r="B84" s="2"/>
      <c r="C84" s="2"/>
      <c r="D84" s="2"/>
      <c r="E84" s="2"/>
      <c r="F84" s="2"/>
      <c r="G84" s="2"/>
      <c r="H84" s="2"/>
      <c r="I84" s="2"/>
      <c r="J84" s="2"/>
      <c r="K84" s="2"/>
      <c r="L84" s="2"/>
      <c r="M84" s="2"/>
      <c r="N84" s="2"/>
      <c r="O84" s="2"/>
      <c r="P84" s="2"/>
      <c r="Q84" s="2"/>
    </row>
    <row r="85" spans="1:17" ht="15.75" customHeight="1" x14ac:dyDescent="0.25">
      <c r="A85" s="2"/>
      <c r="B85" s="2"/>
      <c r="C85" s="2"/>
      <c r="D85" s="2"/>
      <c r="E85" s="2"/>
      <c r="F85" s="2"/>
      <c r="G85" s="2"/>
      <c r="H85" s="2"/>
      <c r="I85" s="2"/>
      <c r="J85" s="2"/>
      <c r="K85" s="2"/>
      <c r="L85" s="2"/>
      <c r="M85" s="2"/>
      <c r="N85" s="2"/>
      <c r="O85" s="2"/>
      <c r="P85" s="2"/>
      <c r="Q85" s="2"/>
    </row>
    <row r="86" spans="1:17" ht="15.75" customHeight="1" x14ac:dyDescent="0.25">
      <c r="A86" s="2"/>
      <c r="B86" s="2"/>
      <c r="C86" s="2"/>
      <c r="D86" s="2"/>
      <c r="E86" s="2"/>
      <c r="F86" s="2"/>
      <c r="G86" s="2"/>
      <c r="H86" s="2"/>
      <c r="I86" s="2"/>
      <c r="J86" s="2"/>
      <c r="K86" s="2"/>
      <c r="L86" s="2"/>
      <c r="M86" s="2"/>
      <c r="N86" s="2"/>
      <c r="O86" s="2"/>
      <c r="P86" s="2"/>
      <c r="Q86" s="2"/>
    </row>
    <row r="87" spans="1:17" ht="15.75" customHeight="1" x14ac:dyDescent="0.25">
      <c r="A87" s="2"/>
      <c r="B87" s="2"/>
      <c r="C87" s="2"/>
      <c r="D87" s="2"/>
      <c r="E87" s="2"/>
      <c r="F87" s="2"/>
      <c r="G87" s="2"/>
      <c r="H87" s="2"/>
      <c r="I87" s="2"/>
      <c r="J87" s="2"/>
      <c r="K87" s="2"/>
      <c r="L87" s="2"/>
      <c r="M87" s="2"/>
      <c r="N87" s="2"/>
      <c r="O87" s="2"/>
      <c r="P87" s="2"/>
      <c r="Q87" s="2"/>
    </row>
    <row r="88" spans="1:17" ht="15.75" customHeight="1" x14ac:dyDescent="0.25">
      <c r="A88" s="2"/>
      <c r="B88" s="2"/>
      <c r="C88" s="2"/>
      <c r="D88" s="2"/>
      <c r="E88" s="2"/>
      <c r="F88" s="2"/>
      <c r="G88" s="2"/>
      <c r="H88" s="2"/>
      <c r="I88" s="2"/>
      <c r="J88" s="2"/>
      <c r="K88" s="2"/>
      <c r="L88" s="2"/>
      <c r="M88" s="2"/>
      <c r="N88" s="2"/>
      <c r="O88" s="2"/>
      <c r="P88" s="2"/>
      <c r="Q88" s="2"/>
    </row>
    <row r="89" spans="1:17" ht="15.75" customHeight="1" x14ac:dyDescent="0.25">
      <c r="A89" s="2"/>
      <c r="B89" s="2"/>
      <c r="C89" s="2"/>
      <c r="D89" s="2"/>
      <c r="E89" s="2"/>
      <c r="F89" s="2"/>
      <c r="G89" s="2"/>
      <c r="H89" s="2"/>
      <c r="I89" s="2"/>
      <c r="J89" s="2"/>
      <c r="K89" s="2"/>
      <c r="L89" s="2"/>
      <c r="M89" s="2"/>
      <c r="N89" s="2"/>
      <c r="O89" s="2"/>
      <c r="P89" s="2"/>
      <c r="Q89" s="2"/>
    </row>
    <row r="90" spans="1:17" ht="15.75" customHeight="1" x14ac:dyDescent="0.25">
      <c r="A90" s="2"/>
      <c r="B90" s="2"/>
      <c r="C90" s="2"/>
      <c r="D90" s="2"/>
      <c r="E90" s="2"/>
      <c r="F90" s="2"/>
      <c r="G90" s="2"/>
      <c r="H90" s="2"/>
      <c r="I90" s="2"/>
      <c r="J90" s="2"/>
      <c r="K90" s="2"/>
      <c r="L90" s="2"/>
      <c r="M90" s="2"/>
      <c r="N90" s="2"/>
      <c r="O90" s="2"/>
      <c r="P90" s="2"/>
      <c r="Q90" s="2"/>
    </row>
    <row r="91" spans="1:17" ht="15.75" customHeight="1" x14ac:dyDescent="0.25">
      <c r="A91" s="2"/>
      <c r="B91" s="2"/>
      <c r="C91" s="2"/>
      <c r="D91" s="2"/>
      <c r="E91" s="2"/>
      <c r="F91" s="2"/>
      <c r="G91" s="2"/>
      <c r="H91" s="2"/>
      <c r="I91" s="2"/>
      <c r="J91" s="2"/>
      <c r="K91" s="2"/>
      <c r="L91" s="2"/>
      <c r="M91" s="2"/>
      <c r="N91" s="2"/>
      <c r="O91" s="2"/>
      <c r="P91" s="2"/>
      <c r="Q91" s="2"/>
    </row>
    <row r="92" spans="1:17" ht="15.75" customHeight="1" x14ac:dyDescent="0.25">
      <c r="A92" s="2"/>
      <c r="B92" s="2"/>
      <c r="C92" s="2"/>
      <c r="D92" s="2"/>
      <c r="E92" s="2"/>
      <c r="F92" s="2"/>
      <c r="G92" s="2"/>
      <c r="H92" s="2"/>
      <c r="I92" s="2"/>
      <c r="J92" s="2"/>
      <c r="K92" s="2"/>
      <c r="L92" s="2"/>
      <c r="M92" s="2"/>
      <c r="N92" s="2"/>
      <c r="O92" s="2"/>
      <c r="P92" s="2"/>
      <c r="Q92" s="2"/>
    </row>
    <row r="93" spans="1:17" ht="15.75" customHeight="1" x14ac:dyDescent="0.25">
      <c r="A93" s="2"/>
      <c r="B93" s="2"/>
      <c r="C93" s="2"/>
      <c r="D93" s="2"/>
      <c r="E93" s="2"/>
      <c r="F93" s="2"/>
      <c r="G93" s="2"/>
      <c r="H93" s="2"/>
      <c r="I93" s="2"/>
      <c r="J93" s="2"/>
      <c r="K93" s="2"/>
      <c r="L93" s="2"/>
      <c r="M93" s="2"/>
      <c r="N93" s="2"/>
      <c r="O93" s="2"/>
      <c r="P93" s="2"/>
      <c r="Q93" s="2"/>
    </row>
    <row r="94" spans="1:17" ht="15.75" customHeight="1" x14ac:dyDescent="0.25">
      <c r="A94" s="2"/>
      <c r="B94" s="2"/>
      <c r="C94" s="2"/>
      <c r="D94" s="2"/>
      <c r="E94" s="2"/>
      <c r="F94" s="2"/>
      <c r="G94" s="2"/>
      <c r="H94" s="2"/>
      <c r="I94" s="2"/>
      <c r="J94" s="2"/>
      <c r="K94" s="2"/>
      <c r="L94" s="2"/>
      <c r="M94" s="2"/>
      <c r="N94" s="2"/>
      <c r="O94" s="2"/>
      <c r="P94" s="2"/>
      <c r="Q94" s="2"/>
    </row>
    <row r="95" spans="1:17" ht="15.75" customHeight="1" x14ac:dyDescent="0.25">
      <c r="A95" s="2"/>
      <c r="B95" s="2"/>
      <c r="C95" s="2"/>
      <c r="D95" s="2"/>
      <c r="E95" s="2"/>
      <c r="F95" s="2"/>
      <c r="G95" s="2"/>
      <c r="H95" s="2"/>
      <c r="I95" s="2"/>
      <c r="J95" s="2"/>
      <c r="K95" s="2"/>
      <c r="L95" s="2"/>
      <c r="M95" s="2"/>
      <c r="N95" s="2"/>
      <c r="O95" s="2"/>
      <c r="P95" s="2"/>
      <c r="Q95" s="2"/>
    </row>
    <row r="96" spans="1:17" ht="15.75" customHeight="1" x14ac:dyDescent="0.25">
      <c r="A96" s="2"/>
      <c r="B96" s="2"/>
      <c r="C96" s="2"/>
      <c r="D96" s="2"/>
      <c r="E96" s="2"/>
      <c r="F96" s="2"/>
      <c r="G96" s="2"/>
      <c r="H96" s="2"/>
      <c r="I96" s="2"/>
      <c r="J96" s="2"/>
      <c r="K96" s="2"/>
      <c r="L96" s="2"/>
      <c r="M96" s="2"/>
      <c r="N96" s="2"/>
      <c r="O96" s="2"/>
      <c r="P96" s="2"/>
      <c r="Q96" s="2"/>
    </row>
    <row r="97" spans="1:17" ht="15.75" customHeight="1" x14ac:dyDescent="0.25">
      <c r="A97" s="2"/>
      <c r="B97" s="2"/>
      <c r="C97" s="2"/>
      <c r="D97" s="2"/>
      <c r="E97" s="2"/>
      <c r="F97" s="2"/>
      <c r="G97" s="2"/>
      <c r="H97" s="2"/>
      <c r="I97" s="2"/>
      <c r="J97" s="2"/>
      <c r="K97" s="2"/>
      <c r="L97" s="2"/>
      <c r="M97" s="2"/>
      <c r="N97" s="2"/>
      <c r="O97" s="2"/>
      <c r="P97" s="2"/>
      <c r="Q97" s="2"/>
    </row>
    <row r="98" spans="1:17" ht="15.75" customHeight="1" x14ac:dyDescent="0.25">
      <c r="A98" s="2"/>
      <c r="B98" s="2"/>
      <c r="C98" s="2"/>
      <c r="D98" s="2"/>
      <c r="E98" s="2"/>
      <c r="F98" s="2"/>
      <c r="G98" s="2"/>
      <c r="H98" s="2"/>
      <c r="I98" s="2"/>
      <c r="J98" s="2"/>
      <c r="K98" s="2"/>
      <c r="L98" s="2"/>
      <c r="M98" s="2"/>
      <c r="N98" s="2"/>
      <c r="O98" s="2"/>
      <c r="P98" s="2"/>
      <c r="Q98" s="2"/>
    </row>
    <row r="99" spans="1:17" ht="15.75" customHeight="1" x14ac:dyDescent="0.25">
      <c r="A99" s="2"/>
      <c r="B99" s="2"/>
      <c r="C99" s="2"/>
      <c r="D99" s="2"/>
      <c r="E99" s="2"/>
      <c r="F99" s="2"/>
      <c r="G99" s="2"/>
      <c r="H99" s="2"/>
      <c r="I99" s="2"/>
      <c r="J99" s="2"/>
      <c r="K99" s="2"/>
      <c r="L99" s="2"/>
      <c r="M99" s="2"/>
      <c r="N99" s="2"/>
      <c r="O99" s="2"/>
      <c r="P99" s="2"/>
      <c r="Q99" s="2"/>
    </row>
    <row r="100" spans="1:17" ht="15.75" customHeight="1" x14ac:dyDescent="0.25">
      <c r="A100" s="2"/>
      <c r="B100" s="2"/>
      <c r="C100" s="2"/>
      <c r="D100" s="2"/>
      <c r="E100" s="2"/>
      <c r="F100" s="2"/>
      <c r="G100" s="2"/>
      <c r="H100" s="2"/>
      <c r="I100" s="2"/>
      <c r="J100" s="2"/>
      <c r="K100" s="2"/>
      <c r="L100" s="2"/>
      <c r="M100" s="2"/>
      <c r="N100" s="2"/>
      <c r="O100" s="2"/>
      <c r="P100" s="2"/>
      <c r="Q100" s="2"/>
    </row>
    <row r="101" spans="1:17" ht="15.75" customHeight="1" x14ac:dyDescent="0.25">
      <c r="A101" s="2"/>
      <c r="B101" s="2"/>
      <c r="C101" s="2"/>
      <c r="D101" s="2"/>
      <c r="E101" s="2"/>
      <c r="F101" s="2"/>
      <c r="G101" s="2"/>
      <c r="H101" s="2"/>
      <c r="I101" s="2"/>
      <c r="J101" s="2"/>
      <c r="K101" s="2"/>
      <c r="L101" s="2"/>
      <c r="M101" s="2"/>
      <c r="N101" s="2"/>
      <c r="O101" s="2"/>
      <c r="P101" s="2"/>
      <c r="Q101" s="2"/>
    </row>
  </sheetData>
  <mergeCells count="37">
    <mergeCell ref="L11:L12"/>
    <mergeCell ref="M11:N11"/>
    <mergeCell ref="A1:J1"/>
    <mergeCell ref="A2:J2"/>
    <mergeCell ref="A3:J3"/>
    <mergeCell ref="A4:J4"/>
    <mergeCell ref="A5:B5"/>
    <mergeCell ref="C5:J5"/>
    <mergeCell ref="A6:B6"/>
    <mergeCell ref="C6:J6"/>
    <mergeCell ref="A7:B7"/>
    <mergeCell ref="C7:J7"/>
    <mergeCell ref="A8:B8"/>
    <mergeCell ref="C8:J8"/>
    <mergeCell ref="A9:B9"/>
    <mergeCell ref="C9:J9"/>
    <mergeCell ref="A10:B10"/>
    <mergeCell ref="C10:J10"/>
    <mergeCell ref="A11:A12"/>
    <mergeCell ref="B11:B12"/>
    <mergeCell ref="C11:C12"/>
    <mergeCell ref="D11:D12"/>
    <mergeCell ref="E11:E12"/>
    <mergeCell ref="F11:F12"/>
    <mergeCell ref="G11:G12"/>
    <mergeCell ref="H11:H12"/>
    <mergeCell ref="I11:I12"/>
    <mergeCell ref="J11:J12"/>
    <mergeCell ref="A61:D61"/>
    <mergeCell ref="E61:J61"/>
    <mergeCell ref="A72:D72"/>
    <mergeCell ref="A62:G62"/>
    <mergeCell ref="A63:D64"/>
    <mergeCell ref="E63:G63"/>
    <mergeCell ref="E64:G64"/>
    <mergeCell ref="A66:J66"/>
    <mergeCell ref="H67:J67"/>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1"/>
  <sheetViews>
    <sheetView topLeftCell="A52" workbookViewId="0">
      <selection activeCell="M16" sqref="M16"/>
    </sheetView>
  </sheetViews>
  <sheetFormatPr defaultColWidth="14.42578125" defaultRowHeight="15" x14ac:dyDescent="0.25"/>
  <cols>
    <col min="1" max="1" width="10.5703125" style="100" customWidth="1"/>
    <col min="2" max="2" width="18.5703125" style="100" customWidth="1"/>
    <col min="3" max="4" width="12.7109375" style="100" customWidth="1"/>
    <col min="5" max="5" width="14.7109375" style="100" customWidth="1"/>
    <col min="6" max="6" width="12.42578125" style="100" customWidth="1"/>
    <col min="7" max="7" width="15.140625" style="100" customWidth="1"/>
    <col min="8" max="9" width="12.7109375" style="100" customWidth="1"/>
    <col min="10" max="10" width="15" style="100" customWidth="1"/>
    <col min="11" max="11" width="9.140625" style="100" customWidth="1"/>
    <col min="12" max="12" width="13" style="100" customWidth="1"/>
    <col min="13" max="13" width="12.7109375" style="100" customWidth="1"/>
    <col min="14" max="14" width="14.28515625" style="100" customWidth="1"/>
    <col min="15" max="15" width="7.85546875" style="100" customWidth="1"/>
    <col min="16" max="17" width="9.140625" style="100" customWidth="1"/>
    <col min="18" max="16384" width="14.42578125" style="100"/>
  </cols>
  <sheetData>
    <row r="1" spans="1:17" ht="24" x14ac:dyDescent="0.4">
      <c r="A1" s="108" t="s">
        <v>0</v>
      </c>
      <c r="B1" s="109"/>
      <c r="C1" s="109"/>
      <c r="D1" s="109"/>
      <c r="E1" s="109"/>
      <c r="F1" s="109"/>
      <c r="G1" s="109"/>
      <c r="H1" s="109"/>
      <c r="I1" s="109"/>
      <c r="J1" s="110"/>
      <c r="K1" s="1"/>
      <c r="L1" s="2"/>
      <c r="M1" s="2"/>
      <c r="N1" s="2"/>
      <c r="O1" s="3"/>
      <c r="P1" s="4" t="s">
        <v>1</v>
      </c>
      <c r="Q1" s="2"/>
    </row>
    <row r="2" spans="1:17" ht="18.75" x14ac:dyDescent="0.3">
      <c r="A2" s="111" t="s">
        <v>2</v>
      </c>
      <c r="B2" s="109"/>
      <c r="C2" s="109"/>
      <c r="D2" s="109"/>
      <c r="E2" s="109"/>
      <c r="F2" s="109"/>
      <c r="G2" s="109"/>
      <c r="H2" s="109"/>
      <c r="I2" s="109"/>
      <c r="J2" s="110"/>
      <c r="K2" s="2"/>
      <c r="L2" s="2"/>
      <c r="M2" s="2"/>
      <c r="N2" s="2"/>
      <c r="O2" s="5"/>
      <c r="P2" s="4" t="s">
        <v>3</v>
      </c>
      <c r="Q2" s="2"/>
    </row>
    <row r="3" spans="1:17" ht="18.75" customHeight="1" x14ac:dyDescent="0.25">
      <c r="A3" s="112" t="s">
        <v>273</v>
      </c>
      <c r="B3" s="113"/>
      <c r="C3" s="113"/>
      <c r="D3" s="113"/>
      <c r="E3" s="113"/>
      <c r="F3" s="113"/>
      <c r="G3" s="113"/>
      <c r="H3" s="113"/>
      <c r="I3" s="113"/>
      <c r="J3" s="114"/>
      <c r="K3" s="6"/>
      <c r="L3" s="6"/>
      <c r="N3" s="6"/>
      <c r="O3" s="6"/>
      <c r="P3" s="6"/>
      <c r="Q3" s="6"/>
    </row>
    <row r="4" spans="1:17" ht="24" x14ac:dyDescent="0.4">
      <c r="A4" s="108" t="s">
        <v>4</v>
      </c>
      <c r="B4" s="109"/>
      <c r="C4" s="109"/>
      <c r="D4" s="109"/>
      <c r="E4" s="109"/>
      <c r="F4" s="109"/>
      <c r="G4" s="109"/>
      <c r="H4" s="109"/>
      <c r="I4" s="109"/>
      <c r="J4" s="110"/>
      <c r="K4" s="2"/>
      <c r="L4" s="2"/>
      <c r="M4" s="6"/>
      <c r="N4" s="2"/>
      <c r="O4" s="2"/>
      <c r="P4" s="2"/>
      <c r="Q4" s="2"/>
    </row>
    <row r="5" spans="1:17" x14ac:dyDescent="0.25">
      <c r="A5" s="115" t="s">
        <v>5</v>
      </c>
      <c r="B5" s="110"/>
      <c r="C5" s="116" t="s">
        <v>6</v>
      </c>
      <c r="D5" s="109"/>
      <c r="E5" s="109"/>
      <c r="F5" s="109"/>
      <c r="G5" s="109"/>
      <c r="H5" s="109"/>
      <c r="I5" s="109"/>
      <c r="J5" s="110"/>
      <c r="K5" s="2"/>
      <c r="L5" s="2"/>
      <c r="M5" s="2"/>
      <c r="N5" s="2"/>
      <c r="O5" s="2"/>
      <c r="P5" s="2"/>
      <c r="Q5" s="2"/>
    </row>
    <row r="6" spans="1:17" ht="45" customHeight="1" x14ac:dyDescent="0.25">
      <c r="A6" s="117" t="s">
        <v>7</v>
      </c>
      <c r="B6" s="110"/>
      <c r="C6" s="118" t="s">
        <v>8</v>
      </c>
      <c r="D6" s="109"/>
      <c r="E6" s="109"/>
      <c r="F6" s="109"/>
      <c r="G6" s="109"/>
      <c r="H6" s="109"/>
      <c r="I6" s="109"/>
      <c r="J6" s="110"/>
      <c r="K6" s="2"/>
      <c r="L6" s="2"/>
      <c r="M6" s="2"/>
      <c r="N6" s="2"/>
      <c r="O6" s="2"/>
      <c r="P6" s="2"/>
      <c r="Q6" s="2"/>
    </row>
    <row r="7" spans="1:17" x14ac:dyDescent="0.25">
      <c r="A7" s="117" t="s">
        <v>9</v>
      </c>
      <c r="B7" s="110"/>
      <c r="C7" s="119" t="s">
        <v>10</v>
      </c>
      <c r="D7" s="109"/>
      <c r="E7" s="109"/>
      <c r="F7" s="109"/>
      <c r="G7" s="109"/>
      <c r="H7" s="109"/>
      <c r="I7" s="109"/>
      <c r="J7" s="110"/>
      <c r="K7" s="2"/>
      <c r="L7" s="2"/>
      <c r="M7" s="2"/>
      <c r="N7" s="2"/>
      <c r="O7" s="2"/>
      <c r="P7" s="2"/>
      <c r="Q7" s="2"/>
    </row>
    <row r="8" spans="1:17" x14ac:dyDescent="0.25">
      <c r="A8" s="117" t="s">
        <v>11</v>
      </c>
      <c r="B8" s="110"/>
      <c r="C8" s="119" t="s">
        <v>12</v>
      </c>
      <c r="D8" s="109"/>
      <c r="E8" s="109"/>
      <c r="F8" s="109"/>
      <c r="G8" s="109"/>
      <c r="H8" s="109"/>
      <c r="I8" s="109"/>
      <c r="J8" s="110"/>
      <c r="K8" s="2"/>
      <c r="L8" s="2"/>
      <c r="M8" s="2"/>
      <c r="N8" s="2"/>
      <c r="O8" s="2"/>
      <c r="P8" s="2"/>
      <c r="Q8" s="2"/>
    </row>
    <row r="9" spans="1:17" x14ac:dyDescent="0.25">
      <c r="A9" s="120" t="s">
        <v>13</v>
      </c>
      <c r="B9" s="110"/>
      <c r="C9" s="121" t="s">
        <v>274</v>
      </c>
      <c r="D9" s="122"/>
      <c r="E9" s="122"/>
      <c r="F9" s="122"/>
      <c r="G9" s="122"/>
      <c r="H9" s="122"/>
      <c r="I9" s="122"/>
      <c r="J9" s="123"/>
      <c r="K9" s="6"/>
      <c r="L9" s="6"/>
      <c r="M9" s="6"/>
      <c r="N9" s="6"/>
      <c r="O9" s="6"/>
      <c r="P9" s="6"/>
      <c r="Q9" s="6"/>
    </row>
    <row r="10" spans="1:17" x14ac:dyDescent="0.25">
      <c r="A10" s="117" t="s">
        <v>14</v>
      </c>
      <c r="B10" s="110"/>
      <c r="C10" s="121"/>
      <c r="D10" s="122"/>
      <c r="E10" s="122"/>
      <c r="F10" s="122"/>
      <c r="G10" s="122"/>
      <c r="H10" s="122"/>
      <c r="I10" s="122"/>
      <c r="J10" s="123"/>
      <c r="K10" s="2"/>
      <c r="L10" s="2"/>
      <c r="M10" s="2"/>
      <c r="N10" s="2"/>
      <c r="O10" s="2"/>
      <c r="P10" s="2"/>
      <c r="Q10" s="2"/>
    </row>
    <row r="11" spans="1:17" ht="33" customHeight="1" x14ac:dyDescent="0.25">
      <c r="A11" s="124" t="s">
        <v>15</v>
      </c>
      <c r="B11" s="124" t="s">
        <v>16</v>
      </c>
      <c r="C11" s="126" t="s">
        <v>17</v>
      </c>
      <c r="D11" s="126" t="s">
        <v>18</v>
      </c>
      <c r="E11" s="124" t="s">
        <v>19</v>
      </c>
      <c r="F11" s="124" t="s">
        <v>15</v>
      </c>
      <c r="G11" s="124" t="s">
        <v>16</v>
      </c>
      <c r="H11" s="126" t="s">
        <v>17</v>
      </c>
      <c r="I11" s="126" t="s">
        <v>18</v>
      </c>
      <c r="J11" s="124" t="s">
        <v>19</v>
      </c>
      <c r="K11" s="2"/>
      <c r="L11" s="175" t="s">
        <v>16</v>
      </c>
      <c r="M11" s="176" t="s">
        <v>293</v>
      </c>
      <c r="N11" s="176"/>
      <c r="O11" s="2"/>
      <c r="P11" s="2"/>
      <c r="Q11" s="2"/>
    </row>
    <row r="12" spans="1:17" ht="13.5" customHeight="1" x14ac:dyDescent="0.25">
      <c r="A12" s="125"/>
      <c r="B12" s="125"/>
      <c r="C12" s="125"/>
      <c r="D12" s="125"/>
      <c r="E12" s="125"/>
      <c r="F12" s="125"/>
      <c r="G12" s="125"/>
      <c r="H12" s="125"/>
      <c r="I12" s="125"/>
      <c r="J12" s="125"/>
      <c r="K12" s="2"/>
      <c r="L12" s="175"/>
      <c r="M12" s="7" t="s">
        <v>17</v>
      </c>
      <c r="N12" s="2" t="s">
        <v>18</v>
      </c>
      <c r="O12" s="2"/>
      <c r="P12" s="2"/>
      <c r="Q12" s="2"/>
    </row>
    <row r="13" spans="1:17" x14ac:dyDescent="0.25">
      <c r="A13" s="8">
        <v>1</v>
      </c>
      <c r="B13" s="9" t="s">
        <v>20</v>
      </c>
      <c r="C13" s="38">
        <v>0</v>
      </c>
      <c r="D13" s="98">
        <v>215</v>
      </c>
      <c r="E13" s="11">
        <f t="shared" ref="E13:E60" si="0">SUM(C13,D13)</f>
        <v>215</v>
      </c>
      <c r="F13" s="8">
        <v>49</v>
      </c>
      <c r="G13" s="12" t="s">
        <v>21</v>
      </c>
      <c r="H13" s="38">
        <v>0</v>
      </c>
      <c r="I13" s="98">
        <v>215</v>
      </c>
      <c r="J13" s="8">
        <f t="shared" ref="J13:J60" si="1">SUM(H13,I13)</f>
        <v>215</v>
      </c>
      <c r="K13" s="2"/>
      <c r="L13" s="2"/>
      <c r="M13" s="7"/>
      <c r="N13" s="7"/>
      <c r="O13" s="2"/>
      <c r="P13" s="2"/>
      <c r="Q13" s="2"/>
    </row>
    <row r="14" spans="1:17" x14ac:dyDescent="0.25">
      <c r="A14" s="8">
        <f t="shared" ref="A14:A36" si="2">A13+1</f>
        <v>2</v>
      </c>
      <c r="B14" s="9" t="s">
        <v>22</v>
      </c>
      <c r="C14" s="38">
        <v>0</v>
      </c>
      <c r="D14" s="98">
        <v>215</v>
      </c>
      <c r="E14" s="11">
        <f t="shared" si="0"/>
        <v>215</v>
      </c>
      <c r="F14" s="8">
        <f t="shared" ref="F14:F36" si="3">F13+1</f>
        <v>50</v>
      </c>
      <c r="G14" s="12" t="s">
        <v>23</v>
      </c>
      <c r="H14" s="38">
        <v>0</v>
      </c>
      <c r="I14" s="98">
        <v>215</v>
      </c>
      <c r="J14" s="8">
        <f t="shared" si="1"/>
        <v>215</v>
      </c>
      <c r="K14" s="2"/>
      <c r="L14" s="2" t="s">
        <v>20</v>
      </c>
      <c r="M14" s="7">
        <f>AVERAGE(C13:C16)</f>
        <v>0</v>
      </c>
      <c r="N14" s="7">
        <f>AVERAGE(D13:D16)</f>
        <v>215</v>
      </c>
      <c r="O14" s="2"/>
      <c r="P14" s="2"/>
      <c r="Q14" s="2"/>
    </row>
    <row r="15" spans="1:17" x14ac:dyDescent="0.25">
      <c r="A15" s="8">
        <f t="shared" si="2"/>
        <v>3</v>
      </c>
      <c r="B15" s="9" t="s">
        <v>24</v>
      </c>
      <c r="C15" s="38">
        <v>0</v>
      </c>
      <c r="D15" s="98">
        <v>215</v>
      </c>
      <c r="E15" s="11">
        <f t="shared" si="0"/>
        <v>215</v>
      </c>
      <c r="F15" s="8">
        <f t="shared" si="3"/>
        <v>51</v>
      </c>
      <c r="G15" s="12" t="s">
        <v>25</v>
      </c>
      <c r="H15" s="38">
        <v>0</v>
      </c>
      <c r="I15" s="98">
        <v>215</v>
      </c>
      <c r="J15" s="8">
        <f t="shared" si="1"/>
        <v>215</v>
      </c>
      <c r="K15" s="2"/>
      <c r="L15" s="2" t="s">
        <v>28</v>
      </c>
      <c r="M15" s="7">
        <f>AVERAGE(C17:C20)</f>
        <v>0</v>
      </c>
      <c r="N15" s="7">
        <f>AVERAGE(D17:D20)</f>
        <v>215</v>
      </c>
      <c r="O15" s="2"/>
      <c r="P15" s="2"/>
      <c r="Q15" s="2"/>
    </row>
    <row r="16" spans="1:17" x14ac:dyDescent="0.25">
      <c r="A16" s="8">
        <f t="shared" si="2"/>
        <v>4</v>
      </c>
      <c r="B16" s="9" t="s">
        <v>26</v>
      </c>
      <c r="C16" s="38">
        <v>0</v>
      </c>
      <c r="D16" s="98">
        <v>215</v>
      </c>
      <c r="E16" s="11">
        <f t="shared" si="0"/>
        <v>215</v>
      </c>
      <c r="F16" s="8">
        <f t="shared" si="3"/>
        <v>52</v>
      </c>
      <c r="G16" s="12" t="s">
        <v>27</v>
      </c>
      <c r="H16" s="38">
        <v>0</v>
      </c>
      <c r="I16" s="98">
        <v>215</v>
      </c>
      <c r="J16" s="8">
        <f t="shared" si="1"/>
        <v>215</v>
      </c>
      <c r="K16" s="2"/>
      <c r="L16" s="2" t="s">
        <v>36</v>
      </c>
      <c r="M16" s="7">
        <f>AVERAGE(C21:C24)</f>
        <v>0</v>
      </c>
      <c r="N16" s="7">
        <f>AVERAGE(D21:D24)</f>
        <v>215</v>
      </c>
      <c r="O16" s="2"/>
      <c r="P16" s="2"/>
      <c r="Q16" s="2"/>
    </row>
    <row r="17" spans="1:17" x14ac:dyDescent="0.25">
      <c r="A17" s="8">
        <f t="shared" si="2"/>
        <v>5</v>
      </c>
      <c r="B17" s="9" t="s">
        <v>28</v>
      </c>
      <c r="C17" s="38">
        <v>0</v>
      </c>
      <c r="D17" s="98">
        <v>215</v>
      </c>
      <c r="E17" s="11">
        <f t="shared" si="0"/>
        <v>215</v>
      </c>
      <c r="F17" s="8">
        <f t="shared" si="3"/>
        <v>53</v>
      </c>
      <c r="G17" s="12" t="s">
        <v>29</v>
      </c>
      <c r="H17" s="38">
        <v>0</v>
      </c>
      <c r="I17" s="98">
        <v>215</v>
      </c>
      <c r="J17" s="8">
        <f t="shared" si="1"/>
        <v>215</v>
      </c>
      <c r="K17" s="2"/>
      <c r="L17" s="2" t="s">
        <v>44</v>
      </c>
      <c r="M17" s="7">
        <f>AVERAGE(C25:C28)</f>
        <v>0</v>
      </c>
      <c r="N17" s="7">
        <f>AVERAGE(D25:D28)</f>
        <v>215</v>
      </c>
      <c r="O17" s="2"/>
      <c r="P17" s="2"/>
      <c r="Q17" s="2"/>
    </row>
    <row r="18" spans="1:17" x14ac:dyDescent="0.25">
      <c r="A18" s="8">
        <f t="shared" si="2"/>
        <v>6</v>
      </c>
      <c r="B18" s="9" t="s">
        <v>30</v>
      </c>
      <c r="C18" s="38">
        <v>0</v>
      </c>
      <c r="D18" s="98">
        <v>215</v>
      </c>
      <c r="E18" s="11">
        <f t="shared" si="0"/>
        <v>215</v>
      </c>
      <c r="F18" s="8">
        <f t="shared" si="3"/>
        <v>54</v>
      </c>
      <c r="G18" s="12" t="s">
        <v>31</v>
      </c>
      <c r="H18" s="38">
        <v>0</v>
      </c>
      <c r="I18" s="98">
        <v>215</v>
      </c>
      <c r="J18" s="8">
        <f t="shared" si="1"/>
        <v>215</v>
      </c>
      <c r="K18" s="2"/>
      <c r="L18" s="2" t="s">
        <v>52</v>
      </c>
      <c r="M18" s="7">
        <f>AVERAGE(C29:C32)</f>
        <v>0</v>
      </c>
      <c r="N18" s="7">
        <f>AVERAGE(D29:D32)</f>
        <v>215</v>
      </c>
      <c r="O18" s="2"/>
      <c r="P18" s="2"/>
      <c r="Q18" s="2"/>
    </row>
    <row r="19" spans="1:17" x14ac:dyDescent="0.25">
      <c r="A19" s="8">
        <f t="shared" si="2"/>
        <v>7</v>
      </c>
      <c r="B19" s="9" t="s">
        <v>32</v>
      </c>
      <c r="C19" s="38">
        <v>0</v>
      </c>
      <c r="D19" s="98">
        <v>215</v>
      </c>
      <c r="E19" s="11">
        <f t="shared" si="0"/>
        <v>215</v>
      </c>
      <c r="F19" s="8">
        <f t="shared" si="3"/>
        <v>55</v>
      </c>
      <c r="G19" s="12" t="s">
        <v>33</v>
      </c>
      <c r="H19" s="38">
        <v>0</v>
      </c>
      <c r="I19" s="98">
        <v>215</v>
      </c>
      <c r="J19" s="8">
        <f t="shared" si="1"/>
        <v>215</v>
      </c>
      <c r="K19" s="2"/>
      <c r="L19" s="2" t="s">
        <v>60</v>
      </c>
      <c r="M19" s="7">
        <f>AVERAGE(C33:C36)</f>
        <v>0</v>
      </c>
      <c r="N19" s="7">
        <f>AVERAGE(D33:D36)</f>
        <v>215</v>
      </c>
      <c r="O19" s="2"/>
      <c r="P19" s="2"/>
      <c r="Q19" s="2"/>
    </row>
    <row r="20" spans="1:17" x14ac:dyDescent="0.25">
      <c r="A20" s="8">
        <f t="shared" si="2"/>
        <v>8</v>
      </c>
      <c r="B20" s="9" t="s">
        <v>34</v>
      </c>
      <c r="C20" s="38">
        <v>0</v>
      </c>
      <c r="D20" s="98">
        <v>215</v>
      </c>
      <c r="E20" s="11">
        <f t="shared" si="0"/>
        <v>215</v>
      </c>
      <c r="F20" s="8">
        <f t="shared" si="3"/>
        <v>56</v>
      </c>
      <c r="G20" s="12" t="s">
        <v>35</v>
      </c>
      <c r="H20" s="38">
        <v>0</v>
      </c>
      <c r="I20" s="98">
        <v>215</v>
      </c>
      <c r="J20" s="8">
        <f t="shared" si="1"/>
        <v>215</v>
      </c>
      <c r="K20" s="2"/>
      <c r="L20" s="2" t="s">
        <v>68</v>
      </c>
      <c r="M20" s="7">
        <f>AVERAGE(C37:C40)</f>
        <v>0</v>
      </c>
      <c r="N20" s="7">
        <f>AVERAGE(D37:D40)</f>
        <v>215</v>
      </c>
      <c r="O20" s="2"/>
      <c r="P20" s="2"/>
      <c r="Q20" s="2"/>
    </row>
    <row r="21" spans="1:17" ht="15.75" customHeight="1" x14ac:dyDescent="0.25">
      <c r="A21" s="8">
        <f t="shared" si="2"/>
        <v>9</v>
      </c>
      <c r="B21" s="9" t="s">
        <v>36</v>
      </c>
      <c r="C21" s="38">
        <v>0</v>
      </c>
      <c r="D21" s="98">
        <v>215</v>
      </c>
      <c r="E21" s="11">
        <f t="shared" si="0"/>
        <v>215</v>
      </c>
      <c r="F21" s="8">
        <f t="shared" si="3"/>
        <v>57</v>
      </c>
      <c r="G21" s="12" t="s">
        <v>37</v>
      </c>
      <c r="H21" s="38">
        <v>0</v>
      </c>
      <c r="I21" s="98">
        <v>215</v>
      </c>
      <c r="J21" s="8">
        <f t="shared" si="1"/>
        <v>215</v>
      </c>
      <c r="K21" s="2"/>
      <c r="L21" s="2" t="s">
        <v>76</v>
      </c>
      <c r="M21" s="7">
        <f>AVERAGE(C41:C44)</f>
        <v>0</v>
      </c>
      <c r="N21" s="7">
        <f>AVERAGE(D41:D44)</f>
        <v>215</v>
      </c>
      <c r="O21" s="2"/>
      <c r="P21" s="2"/>
      <c r="Q21" s="2"/>
    </row>
    <row r="22" spans="1:17" ht="15.75" customHeight="1" x14ac:dyDescent="0.25">
      <c r="A22" s="8">
        <f t="shared" si="2"/>
        <v>10</v>
      </c>
      <c r="B22" s="9" t="s">
        <v>38</v>
      </c>
      <c r="C22" s="38">
        <v>0</v>
      </c>
      <c r="D22" s="98">
        <v>215</v>
      </c>
      <c r="E22" s="11">
        <f t="shared" si="0"/>
        <v>215</v>
      </c>
      <c r="F22" s="8">
        <f t="shared" si="3"/>
        <v>58</v>
      </c>
      <c r="G22" s="12" t="s">
        <v>39</v>
      </c>
      <c r="H22" s="38">
        <v>0</v>
      </c>
      <c r="I22" s="98">
        <v>215</v>
      </c>
      <c r="J22" s="8">
        <f t="shared" si="1"/>
        <v>215</v>
      </c>
      <c r="K22" s="2"/>
      <c r="L22" s="2" t="s">
        <v>84</v>
      </c>
      <c r="M22" s="7">
        <f>AVERAGE(C45:C48)</f>
        <v>0</v>
      </c>
      <c r="N22" s="7">
        <f>AVERAGE(D45:D48)</f>
        <v>215</v>
      </c>
      <c r="O22" s="2"/>
      <c r="P22" s="2"/>
      <c r="Q22" s="2"/>
    </row>
    <row r="23" spans="1:17" ht="15.75" customHeight="1" x14ac:dyDescent="0.25">
      <c r="A23" s="8">
        <f t="shared" si="2"/>
        <v>11</v>
      </c>
      <c r="B23" s="9" t="s">
        <v>40</v>
      </c>
      <c r="C23" s="38">
        <v>0</v>
      </c>
      <c r="D23" s="98">
        <v>215</v>
      </c>
      <c r="E23" s="11">
        <f t="shared" si="0"/>
        <v>215</v>
      </c>
      <c r="F23" s="8">
        <f t="shared" si="3"/>
        <v>59</v>
      </c>
      <c r="G23" s="12" t="s">
        <v>41</v>
      </c>
      <c r="H23" s="38">
        <v>0</v>
      </c>
      <c r="I23" s="98">
        <v>215</v>
      </c>
      <c r="J23" s="8">
        <f t="shared" si="1"/>
        <v>215</v>
      </c>
      <c r="K23" s="2"/>
      <c r="L23" s="2" t="s">
        <v>92</v>
      </c>
      <c r="M23" s="7">
        <f>AVERAGE(C49:C52)</f>
        <v>0</v>
      </c>
      <c r="N23" s="7">
        <f>AVERAGE(D49:D52)</f>
        <v>215</v>
      </c>
      <c r="O23" s="2"/>
      <c r="P23" s="2"/>
      <c r="Q23" s="2"/>
    </row>
    <row r="24" spans="1:17" ht="15.75" customHeight="1" x14ac:dyDescent="0.25">
      <c r="A24" s="8">
        <f t="shared" si="2"/>
        <v>12</v>
      </c>
      <c r="B24" s="9" t="s">
        <v>42</v>
      </c>
      <c r="C24" s="38">
        <v>0</v>
      </c>
      <c r="D24" s="98">
        <v>215</v>
      </c>
      <c r="E24" s="11">
        <f t="shared" si="0"/>
        <v>215</v>
      </c>
      <c r="F24" s="8">
        <f t="shared" si="3"/>
        <v>60</v>
      </c>
      <c r="G24" s="12" t="s">
        <v>43</v>
      </c>
      <c r="H24" s="38">
        <v>0</v>
      </c>
      <c r="I24" s="98">
        <v>215</v>
      </c>
      <c r="J24" s="8">
        <f t="shared" si="1"/>
        <v>215</v>
      </c>
      <c r="K24" s="2"/>
      <c r="L24" s="13" t="s">
        <v>100</v>
      </c>
      <c r="M24" s="7">
        <f>AVERAGE(C53:C56)</f>
        <v>0</v>
      </c>
      <c r="N24" s="7">
        <f>AVERAGE(D53:D56)</f>
        <v>215</v>
      </c>
      <c r="O24" s="2"/>
      <c r="P24" s="2"/>
      <c r="Q24" s="2"/>
    </row>
    <row r="25" spans="1:17" ht="15.75" customHeight="1" x14ac:dyDescent="0.25">
      <c r="A25" s="8">
        <f t="shared" si="2"/>
        <v>13</v>
      </c>
      <c r="B25" s="9" t="s">
        <v>44</v>
      </c>
      <c r="C25" s="38">
        <v>0</v>
      </c>
      <c r="D25" s="98">
        <v>215</v>
      </c>
      <c r="E25" s="11">
        <f t="shared" si="0"/>
        <v>215</v>
      </c>
      <c r="F25" s="8">
        <f t="shared" si="3"/>
        <v>61</v>
      </c>
      <c r="G25" s="12" t="s">
        <v>45</v>
      </c>
      <c r="H25" s="38">
        <v>0</v>
      </c>
      <c r="I25" s="98">
        <v>215</v>
      </c>
      <c r="J25" s="8">
        <f t="shared" si="1"/>
        <v>215</v>
      </c>
      <c r="K25" s="2"/>
      <c r="L25" s="16" t="s">
        <v>108</v>
      </c>
      <c r="M25" s="7">
        <f>AVERAGE(C57:C60)</f>
        <v>0</v>
      </c>
      <c r="N25" s="7">
        <f>AVERAGE(D57:D60)</f>
        <v>215</v>
      </c>
      <c r="O25" s="2"/>
      <c r="P25" s="2"/>
      <c r="Q25" s="2"/>
    </row>
    <row r="26" spans="1:17" ht="15.75" customHeight="1" x14ac:dyDescent="0.25">
      <c r="A26" s="8">
        <f t="shared" si="2"/>
        <v>14</v>
      </c>
      <c r="B26" s="9" t="s">
        <v>46</v>
      </c>
      <c r="C26" s="38">
        <v>0</v>
      </c>
      <c r="D26" s="98">
        <v>215</v>
      </c>
      <c r="E26" s="11">
        <f t="shared" si="0"/>
        <v>215</v>
      </c>
      <c r="F26" s="8">
        <f t="shared" si="3"/>
        <v>62</v>
      </c>
      <c r="G26" s="12" t="s">
        <v>47</v>
      </c>
      <c r="H26" s="38">
        <v>0</v>
      </c>
      <c r="I26" s="98">
        <v>215</v>
      </c>
      <c r="J26" s="8">
        <f t="shared" si="1"/>
        <v>215</v>
      </c>
      <c r="K26" s="2"/>
      <c r="L26" s="16" t="s">
        <v>21</v>
      </c>
      <c r="M26" s="7">
        <f>AVERAGE(H13:H16)</f>
        <v>0</v>
      </c>
      <c r="N26" s="7">
        <f>AVERAGE(I13:I16)</f>
        <v>215</v>
      </c>
      <c r="O26" s="2"/>
      <c r="P26" s="2"/>
      <c r="Q26" s="2"/>
    </row>
    <row r="27" spans="1:17" ht="15.75" customHeight="1" x14ac:dyDescent="0.25">
      <c r="A27" s="8">
        <f t="shared" si="2"/>
        <v>15</v>
      </c>
      <c r="B27" s="9" t="s">
        <v>48</v>
      </c>
      <c r="C27" s="38">
        <v>0</v>
      </c>
      <c r="D27" s="98">
        <v>215</v>
      </c>
      <c r="E27" s="11">
        <f t="shared" si="0"/>
        <v>215</v>
      </c>
      <c r="F27" s="8">
        <f t="shared" si="3"/>
        <v>63</v>
      </c>
      <c r="G27" s="12" t="s">
        <v>49</v>
      </c>
      <c r="H27" s="38">
        <v>0</v>
      </c>
      <c r="I27" s="98">
        <v>215</v>
      </c>
      <c r="J27" s="8">
        <f t="shared" si="1"/>
        <v>215</v>
      </c>
      <c r="K27" s="2"/>
      <c r="L27" s="24" t="s">
        <v>29</v>
      </c>
      <c r="M27" s="7">
        <f>AVERAGE(H17:H20)</f>
        <v>0</v>
      </c>
      <c r="N27" s="7">
        <f>AVERAGE(I17:I20)</f>
        <v>215</v>
      </c>
      <c r="O27" s="2"/>
      <c r="P27" s="2"/>
      <c r="Q27" s="2"/>
    </row>
    <row r="28" spans="1:17" ht="15.75" customHeight="1" x14ac:dyDescent="0.25">
      <c r="A28" s="8">
        <f t="shared" si="2"/>
        <v>16</v>
      </c>
      <c r="B28" s="9" t="s">
        <v>50</v>
      </c>
      <c r="C28" s="38">
        <v>0</v>
      </c>
      <c r="D28" s="98">
        <v>215</v>
      </c>
      <c r="E28" s="11">
        <f t="shared" si="0"/>
        <v>215</v>
      </c>
      <c r="F28" s="8">
        <f t="shared" si="3"/>
        <v>64</v>
      </c>
      <c r="G28" s="12" t="s">
        <v>51</v>
      </c>
      <c r="H28" s="38">
        <v>0</v>
      </c>
      <c r="I28" s="98">
        <v>215</v>
      </c>
      <c r="J28" s="8">
        <f t="shared" si="1"/>
        <v>215</v>
      </c>
      <c r="K28" s="2"/>
      <c r="L28" s="2" t="s">
        <v>37</v>
      </c>
      <c r="M28" s="7">
        <f>AVERAGE(H21:H24)</f>
        <v>0</v>
      </c>
      <c r="N28" s="7">
        <f>AVERAGE(I21:I24)</f>
        <v>215</v>
      </c>
      <c r="O28" s="2"/>
      <c r="P28" s="2"/>
      <c r="Q28" s="2"/>
    </row>
    <row r="29" spans="1:17" ht="15.75" customHeight="1" x14ac:dyDescent="0.25">
      <c r="A29" s="8">
        <f t="shared" si="2"/>
        <v>17</v>
      </c>
      <c r="B29" s="9" t="s">
        <v>52</v>
      </c>
      <c r="C29" s="38">
        <v>0</v>
      </c>
      <c r="D29" s="98">
        <v>215</v>
      </c>
      <c r="E29" s="11">
        <f t="shared" si="0"/>
        <v>215</v>
      </c>
      <c r="F29" s="8">
        <f t="shared" si="3"/>
        <v>65</v>
      </c>
      <c r="G29" s="12" t="s">
        <v>53</v>
      </c>
      <c r="H29" s="38">
        <v>0</v>
      </c>
      <c r="I29" s="98">
        <v>215</v>
      </c>
      <c r="J29" s="8">
        <f t="shared" si="1"/>
        <v>215</v>
      </c>
      <c r="K29" s="2"/>
      <c r="L29" s="2" t="s">
        <v>45</v>
      </c>
      <c r="M29" s="7">
        <f>AVERAGE(H25:H28)</f>
        <v>0</v>
      </c>
      <c r="N29" s="7">
        <f>AVERAGE(I25:I28)</f>
        <v>215</v>
      </c>
      <c r="O29" s="2"/>
      <c r="P29" s="2"/>
      <c r="Q29" s="2"/>
    </row>
    <row r="30" spans="1:17" ht="15.75" customHeight="1" x14ac:dyDescent="0.25">
      <c r="A30" s="8">
        <f t="shared" si="2"/>
        <v>18</v>
      </c>
      <c r="B30" s="9" t="s">
        <v>54</v>
      </c>
      <c r="C30" s="38">
        <v>0</v>
      </c>
      <c r="D30" s="98">
        <v>215</v>
      </c>
      <c r="E30" s="11">
        <f t="shared" si="0"/>
        <v>215</v>
      </c>
      <c r="F30" s="8">
        <f t="shared" si="3"/>
        <v>66</v>
      </c>
      <c r="G30" s="12" t="s">
        <v>55</v>
      </c>
      <c r="H30" s="38">
        <v>0</v>
      </c>
      <c r="I30" s="98">
        <v>215</v>
      </c>
      <c r="J30" s="8">
        <f t="shared" si="1"/>
        <v>215</v>
      </c>
      <c r="K30" s="2"/>
      <c r="L30" s="2" t="s">
        <v>53</v>
      </c>
      <c r="M30" s="7">
        <f>AVERAGE(H29:H32)</f>
        <v>0</v>
      </c>
      <c r="N30" s="7">
        <f>AVERAGE(I29:I32)</f>
        <v>215</v>
      </c>
      <c r="O30" s="2"/>
      <c r="P30" s="2"/>
      <c r="Q30" s="2"/>
    </row>
    <row r="31" spans="1:17" ht="15.75" customHeight="1" x14ac:dyDescent="0.25">
      <c r="A31" s="8">
        <f t="shared" si="2"/>
        <v>19</v>
      </c>
      <c r="B31" s="9" t="s">
        <v>56</v>
      </c>
      <c r="C31" s="38">
        <v>0</v>
      </c>
      <c r="D31" s="98">
        <v>215</v>
      </c>
      <c r="E31" s="11">
        <f t="shared" si="0"/>
        <v>215</v>
      </c>
      <c r="F31" s="8">
        <f t="shared" si="3"/>
        <v>67</v>
      </c>
      <c r="G31" s="12" t="s">
        <v>57</v>
      </c>
      <c r="H31" s="38">
        <v>0</v>
      </c>
      <c r="I31" s="98">
        <v>215</v>
      </c>
      <c r="J31" s="8">
        <f t="shared" si="1"/>
        <v>215</v>
      </c>
      <c r="K31" s="2"/>
      <c r="L31" s="2" t="s">
        <v>61</v>
      </c>
      <c r="M31" s="7">
        <f>AVERAGE(H33:H36)</f>
        <v>0</v>
      </c>
      <c r="N31" s="7">
        <f>AVERAGE(I33:I36)</f>
        <v>215</v>
      </c>
      <c r="O31" s="2"/>
      <c r="P31" s="2"/>
      <c r="Q31" s="2"/>
    </row>
    <row r="32" spans="1:17" ht="15.75" customHeight="1" x14ac:dyDescent="0.25">
      <c r="A32" s="8">
        <f t="shared" si="2"/>
        <v>20</v>
      </c>
      <c r="B32" s="9" t="s">
        <v>58</v>
      </c>
      <c r="C32" s="38">
        <v>0</v>
      </c>
      <c r="D32" s="98">
        <v>215</v>
      </c>
      <c r="E32" s="11">
        <f t="shared" si="0"/>
        <v>215</v>
      </c>
      <c r="F32" s="8">
        <f t="shared" si="3"/>
        <v>68</v>
      </c>
      <c r="G32" s="12" t="s">
        <v>59</v>
      </c>
      <c r="H32" s="38">
        <v>0</v>
      </c>
      <c r="I32" s="98">
        <v>215</v>
      </c>
      <c r="J32" s="8">
        <f t="shared" si="1"/>
        <v>215</v>
      </c>
      <c r="K32" s="2"/>
      <c r="L32" s="2" t="s">
        <v>69</v>
      </c>
      <c r="M32" s="7">
        <f>AVERAGE(H37:H40)</f>
        <v>0</v>
      </c>
      <c r="N32" s="7">
        <f>AVERAGE(I37:I40)</f>
        <v>215</v>
      </c>
      <c r="O32" s="2"/>
      <c r="P32" s="2"/>
      <c r="Q32" s="2"/>
    </row>
    <row r="33" spans="1:17" ht="15.75" customHeight="1" x14ac:dyDescent="0.25">
      <c r="A33" s="8">
        <f t="shared" si="2"/>
        <v>21</v>
      </c>
      <c r="B33" s="9" t="s">
        <v>60</v>
      </c>
      <c r="C33" s="38">
        <v>0</v>
      </c>
      <c r="D33" s="98">
        <v>215</v>
      </c>
      <c r="E33" s="11">
        <f t="shared" si="0"/>
        <v>215</v>
      </c>
      <c r="F33" s="8">
        <f t="shared" si="3"/>
        <v>69</v>
      </c>
      <c r="G33" s="12" t="s">
        <v>61</v>
      </c>
      <c r="H33" s="38">
        <v>0</v>
      </c>
      <c r="I33" s="98">
        <v>215</v>
      </c>
      <c r="J33" s="8">
        <f t="shared" si="1"/>
        <v>215</v>
      </c>
      <c r="K33" s="2"/>
      <c r="L33" s="2" t="s">
        <v>77</v>
      </c>
      <c r="M33" s="7">
        <f>AVERAGE(H41:H44)</f>
        <v>0</v>
      </c>
      <c r="N33" s="7">
        <f>AVERAGE(I41:I44)</f>
        <v>215</v>
      </c>
      <c r="O33" s="2"/>
      <c r="P33" s="2"/>
      <c r="Q33" s="2"/>
    </row>
    <row r="34" spans="1:17" ht="15.75" customHeight="1" x14ac:dyDescent="0.25">
      <c r="A34" s="8">
        <f t="shared" si="2"/>
        <v>22</v>
      </c>
      <c r="B34" s="9" t="s">
        <v>62</v>
      </c>
      <c r="C34" s="38">
        <v>0</v>
      </c>
      <c r="D34" s="98">
        <v>215</v>
      </c>
      <c r="E34" s="11">
        <f t="shared" si="0"/>
        <v>215</v>
      </c>
      <c r="F34" s="8">
        <f t="shared" si="3"/>
        <v>70</v>
      </c>
      <c r="G34" s="12" t="s">
        <v>63</v>
      </c>
      <c r="H34" s="38">
        <v>0</v>
      </c>
      <c r="I34" s="98">
        <v>215</v>
      </c>
      <c r="J34" s="8">
        <f t="shared" si="1"/>
        <v>215</v>
      </c>
      <c r="K34" s="2"/>
      <c r="L34" s="2" t="s">
        <v>85</v>
      </c>
      <c r="M34" s="7">
        <f>AVERAGE(H45:H48)</f>
        <v>0</v>
      </c>
      <c r="N34" s="7">
        <f>AVERAGE(I45:I48)</f>
        <v>215</v>
      </c>
      <c r="O34" s="2"/>
      <c r="P34" s="2"/>
      <c r="Q34" s="2"/>
    </row>
    <row r="35" spans="1:17" ht="15.75" customHeight="1" x14ac:dyDescent="0.25">
      <c r="A35" s="8">
        <f t="shared" si="2"/>
        <v>23</v>
      </c>
      <c r="B35" s="9" t="s">
        <v>64</v>
      </c>
      <c r="C35" s="38">
        <v>0</v>
      </c>
      <c r="D35" s="98">
        <v>215</v>
      </c>
      <c r="E35" s="11">
        <f t="shared" si="0"/>
        <v>215</v>
      </c>
      <c r="F35" s="8">
        <f t="shared" si="3"/>
        <v>71</v>
      </c>
      <c r="G35" s="12" t="s">
        <v>65</v>
      </c>
      <c r="H35" s="38">
        <v>0</v>
      </c>
      <c r="I35" s="98">
        <v>215</v>
      </c>
      <c r="J35" s="8">
        <f t="shared" si="1"/>
        <v>215</v>
      </c>
      <c r="K35" s="2"/>
      <c r="L35" s="2" t="s">
        <v>93</v>
      </c>
      <c r="M35" s="7">
        <f>AVERAGE(H49:H52)</f>
        <v>0</v>
      </c>
      <c r="N35" s="7">
        <f>AVERAGE(I49:I52)</f>
        <v>215</v>
      </c>
      <c r="O35" s="2"/>
      <c r="P35" s="2"/>
      <c r="Q35" s="2"/>
    </row>
    <row r="36" spans="1:17" ht="15.75" customHeight="1" x14ac:dyDescent="0.25">
      <c r="A36" s="8">
        <f t="shared" si="2"/>
        <v>24</v>
      </c>
      <c r="B36" s="9" t="s">
        <v>66</v>
      </c>
      <c r="C36" s="38">
        <v>0</v>
      </c>
      <c r="D36" s="98">
        <v>215</v>
      </c>
      <c r="E36" s="11">
        <f t="shared" si="0"/>
        <v>215</v>
      </c>
      <c r="F36" s="8">
        <f t="shared" si="3"/>
        <v>72</v>
      </c>
      <c r="G36" s="12" t="s">
        <v>67</v>
      </c>
      <c r="H36" s="38">
        <v>0</v>
      </c>
      <c r="I36" s="98">
        <v>215</v>
      </c>
      <c r="J36" s="8">
        <f t="shared" si="1"/>
        <v>215</v>
      </c>
      <c r="K36" s="2"/>
      <c r="L36" s="107" t="s">
        <v>101</v>
      </c>
      <c r="M36" s="7">
        <f>AVERAGE(H53:H56)</f>
        <v>0</v>
      </c>
      <c r="N36" s="7">
        <f>AVERAGE(I53:I56)</f>
        <v>215</v>
      </c>
      <c r="O36" s="2"/>
      <c r="P36" s="2"/>
      <c r="Q36" s="2"/>
    </row>
    <row r="37" spans="1:17" ht="15.75" customHeight="1" x14ac:dyDescent="0.25">
      <c r="A37" s="8">
        <v>25</v>
      </c>
      <c r="B37" s="9" t="s">
        <v>68</v>
      </c>
      <c r="C37" s="38">
        <v>0</v>
      </c>
      <c r="D37" s="98">
        <v>215</v>
      </c>
      <c r="E37" s="11">
        <f t="shared" si="0"/>
        <v>215</v>
      </c>
      <c r="F37" s="8">
        <v>73</v>
      </c>
      <c r="G37" s="12" t="s">
        <v>69</v>
      </c>
      <c r="H37" s="38">
        <v>0</v>
      </c>
      <c r="I37" s="98">
        <v>215</v>
      </c>
      <c r="J37" s="8">
        <f t="shared" si="1"/>
        <v>215</v>
      </c>
      <c r="K37" s="2"/>
      <c r="L37" s="107" t="s">
        <v>109</v>
      </c>
      <c r="M37" s="7">
        <f>AVERAGE(H57:H60)</f>
        <v>0</v>
      </c>
      <c r="N37" s="7">
        <f>AVERAGE(I57:I60)</f>
        <v>215</v>
      </c>
      <c r="O37" s="2"/>
      <c r="P37" s="2"/>
      <c r="Q37" s="2"/>
    </row>
    <row r="38" spans="1:17" ht="15.75" customHeight="1" x14ac:dyDescent="0.25">
      <c r="A38" s="8">
        <f t="shared" ref="A38:A60" si="4">A37+1</f>
        <v>26</v>
      </c>
      <c r="B38" s="9" t="s">
        <v>70</v>
      </c>
      <c r="C38" s="38">
        <v>0</v>
      </c>
      <c r="D38" s="98">
        <v>215</v>
      </c>
      <c r="E38" s="8">
        <f t="shared" si="0"/>
        <v>215</v>
      </c>
      <c r="F38" s="8">
        <f t="shared" ref="F38:F60" si="5">F37+1</f>
        <v>74</v>
      </c>
      <c r="G38" s="12" t="s">
        <v>71</v>
      </c>
      <c r="H38" s="38">
        <v>0</v>
      </c>
      <c r="I38" s="98">
        <v>215</v>
      </c>
      <c r="J38" s="8">
        <f t="shared" si="1"/>
        <v>215</v>
      </c>
      <c r="K38" s="2"/>
      <c r="L38" s="107" t="s">
        <v>294</v>
      </c>
      <c r="M38" s="107">
        <f>AVERAGE(M14:M37)</f>
        <v>0</v>
      </c>
      <c r="N38" s="107">
        <f>AVERAGE(N14:N37)</f>
        <v>215</v>
      </c>
      <c r="O38" s="2"/>
      <c r="P38" s="2"/>
      <c r="Q38" s="2"/>
    </row>
    <row r="39" spans="1:17" ht="15.75" customHeight="1" x14ac:dyDescent="0.25">
      <c r="A39" s="8">
        <f t="shared" si="4"/>
        <v>27</v>
      </c>
      <c r="B39" s="9" t="s">
        <v>72</v>
      </c>
      <c r="C39" s="38">
        <v>0</v>
      </c>
      <c r="D39" s="98">
        <v>215</v>
      </c>
      <c r="E39" s="8">
        <f t="shared" si="0"/>
        <v>215</v>
      </c>
      <c r="F39" s="8">
        <f t="shared" si="5"/>
        <v>75</v>
      </c>
      <c r="G39" s="12" t="s">
        <v>73</v>
      </c>
      <c r="H39" s="38">
        <v>0</v>
      </c>
      <c r="I39" s="98">
        <v>215</v>
      </c>
      <c r="J39" s="8">
        <f t="shared" si="1"/>
        <v>215</v>
      </c>
      <c r="K39" s="2"/>
      <c r="L39" s="2"/>
      <c r="M39" s="2"/>
      <c r="N39" s="2"/>
      <c r="O39" s="2"/>
      <c r="P39" s="2"/>
      <c r="Q39" s="2"/>
    </row>
    <row r="40" spans="1:17" ht="15.75" customHeight="1" x14ac:dyDescent="0.25">
      <c r="A40" s="8">
        <f t="shared" si="4"/>
        <v>28</v>
      </c>
      <c r="B40" s="9" t="s">
        <v>74</v>
      </c>
      <c r="C40" s="38">
        <v>0</v>
      </c>
      <c r="D40" s="98">
        <v>215</v>
      </c>
      <c r="E40" s="8">
        <f t="shared" si="0"/>
        <v>215</v>
      </c>
      <c r="F40" s="8">
        <f t="shared" si="5"/>
        <v>76</v>
      </c>
      <c r="G40" s="12" t="s">
        <v>75</v>
      </c>
      <c r="H40" s="38">
        <v>0</v>
      </c>
      <c r="I40" s="98">
        <v>215</v>
      </c>
      <c r="J40" s="8">
        <f t="shared" si="1"/>
        <v>215</v>
      </c>
      <c r="K40" s="2"/>
      <c r="L40" s="2"/>
      <c r="M40" s="2"/>
      <c r="N40" s="2"/>
      <c r="O40" s="2"/>
      <c r="P40" s="2"/>
      <c r="Q40" s="2"/>
    </row>
    <row r="41" spans="1:17" ht="15.75" customHeight="1" x14ac:dyDescent="0.25">
      <c r="A41" s="8">
        <f t="shared" si="4"/>
        <v>29</v>
      </c>
      <c r="B41" s="9" t="s">
        <v>76</v>
      </c>
      <c r="C41" s="38">
        <v>0</v>
      </c>
      <c r="D41" s="98">
        <v>215</v>
      </c>
      <c r="E41" s="8">
        <f t="shared" si="0"/>
        <v>215</v>
      </c>
      <c r="F41" s="8">
        <f t="shared" si="5"/>
        <v>77</v>
      </c>
      <c r="G41" s="12" t="s">
        <v>77</v>
      </c>
      <c r="H41" s="38">
        <v>0</v>
      </c>
      <c r="I41" s="98">
        <v>215</v>
      </c>
      <c r="J41" s="8">
        <f t="shared" si="1"/>
        <v>215</v>
      </c>
      <c r="K41" s="2"/>
      <c r="L41" s="2"/>
      <c r="M41" s="2"/>
      <c r="N41" s="2"/>
      <c r="O41" s="2"/>
      <c r="P41" s="2"/>
      <c r="Q41" s="2"/>
    </row>
    <row r="42" spans="1:17" ht="15.75" customHeight="1" x14ac:dyDescent="0.25">
      <c r="A42" s="8">
        <f t="shared" si="4"/>
        <v>30</v>
      </c>
      <c r="B42" s="9" t="s">
        <v>78</v>
      </c>
      <c r="C42" s="38">
        <v>0</v>
      </c>
      <c r="D42" s="98">
        <v>215</v>
      </c>
      <c r="E42" s="8">
        <f t="shared" si="0"/>
        <v>215</v>
      </c>
      <c r="F42" s="8">
        <f t="shared" si="5"/>
        <v>78</v>
      </c>
      <c r="G42" s="12" t="s">
        <v>79</v>
      </c>
      <c r="H42" s="38">
        <v>0</v>
      </c>
      <c r="I42" s="98">
        <v>215</v>
      </c>
      <c r="J42" s="8">
        <f t="shared" si="1"/>
        <v>215</v>
      </c>
      <c r="K42" s="2"/>
      <c r="L42" s="2"/>
      <c r="M42" s="2"/>
      <c r="N42" s="2"/>
      <c r="O42" s="2"/>
      <c r="P42" s="2"/>
      <c r="Q42" s="2"/>
    </row>
    <row r="43" spans="1:17" ht="15.75" customHeight="1" x14ac:dyDescent="0.25">
      <c r="A43" s="8">
        <f t="shared" si="4"/>
        <v>31</v>
      </c>
      <c r="B43" s="9" t="s">
        <v>80</v>
      </c>
      <c r="C43" s="38">
        <v>0</v>
      </c>
      <c r="D43" s="98">
        <v>215</v>
      </c>
      <c r="E43" s="8">
        <f t="shared" si="0"/>
        <v>215</v>
      </c>
      <c r="F43" s="8">
        <f t="shared" si="5"/>
        <v>79</v>
      </c>
      <c r="G43" s="12" t="s">
        <v>81</v>
      </c>
      <c r="H43" s="38">
        <v>0</v>
      </c>
      <c r="I43" s="98">
        <v>215</v>
      </c>
      <c r="J43" s="8">
        <f t="shared" si="1"/>
        <v>215</v>
      </c>
      <c r="K43" s="2"/>
      <c r="L43" s="2"/>
      <c r="M43" s="2"/>
      <c r="N43" s="2"/>
      <c r="O43" s="2"/>
      <c r="P43" s="2"/>
      <c r="Q43" s="2"/>
    </row>
    <row r="44" spans="1:17" ht="15.75" customHeight="1" x14ac:dyDescent="0.25">
      <c r="A44" s="8">
        <f t="shared" si="4"/>
        <v>32</v>
      </c>
      <c r="B44" s="9" t="s">
        <v>82</v>
      </c>
      <c r="C44" s="38">
        <v>0</v>
      </c>
      <c r="D44" s="98">
        <v>215</v>
      </c>
      <c r="E44" s="8">
        <f t="shared" si="0"/>
        <v>215</v>
      </c>
      <c r="F44" s="8">
        <f t="shared" si="5"/>
        <v>80</v>
      </c>
      <c r="G44" s="12" t="s">
        <v>83</v>
      </c>
      <c r="H44" s="38">
        <v>0</v>
      </c>
      <c r="I44" s="98">
        <v>215</v>
      </c>
      <c r="J44" s="8">
        <f t="shared" si="1"/>
        <v>215</v>
      </c>
      <c r="K44" s="2"/>
      <c r="L44" s="2"/>
      <c r="M44" s="2"/>
      <c r="N44" s="2"/>
      <c r="O44" s="2"/>
      <c r="P44" s="2"/>
      <c r="Q44" s="2"/>
    </row>
    <row r="45" spans="1:17" ht="15.75" customHeight="1" x14ac:dyDescent="0.25">
      <c r="A45" s="8">
        <f t="shared" si="4"/>
        <v>33</v>
      </c>
      <c r="B45" s="9" t="s">
        <v>84</v>
      </c>
      <c r="C45" s="38">
        <v>0</v>
      </c>
      <c r="D45" s="98">
        <v>215</v>
      </c>
      <c r="E45" s="8">
        <f t="shared" si="0"/>
        <v>215</v>
      </c>
      <c r="F45" s="8">
        <f t="shared" si="5"/>
        <v>81</v>
      </c>
      <c r="G45" s="12" t="s">
        <v>85</v>
      </c>
      <c r="H45" s="38">
        <v>0</v>
      </c>
      <c r="I45" s="98">
        <v>215</v>
      </c>
      <c r="J45" s="8">
        <f t="shared" si="1"/>
        <v>215</v>
      </c>
      <c r="K45" s="2"/>
      <c r="L45" s="2"/>
      <c r="M45" s="2"/>
      <c r="N45" s="2"/>
      <c r="O45" s="2"/>
      <c r="P45" s="2"/>
      <c r="Q45" s="2"/>
    </row>
    <row r="46" spans="1:17" ht="15.75" customHeight="1" x14ac:dyDescent="0.25">
      <c r="A46" s="8">
        <f t="shared" si="4"/>
        <v>34</v>
      </c>
      <c r="B46" s="9" t="s">
        <v>86</v>
      </c>
      <c r="C46" s="38">
        <v>0</v>
      </c>
      <c r="D46" s="98">
        <v>215</v>
      </c>
      <c r="E46" s="8">
        <f t="shared" si="0"/>
        <v>215</v>
      </c>
      <c r="F46" s="8">
        <f t="shared" si="5"/>
        <v>82</v>
      </c>
      <c r="G46" s="12" t="s">
        <v>87</v>
      </c>
      <c r="H46" s="38">
        <v>0</v>
      </c>
      <c r="I46" s="98">
        <v>215</v>
      </c>
      <c r="J46" s="8">
        <f t="shared" si="1"/>
        <v>215</v>
      </c>
      <c r="K46" s="2"/>
      <c r="L46" s="2"/>
      <c r="M46" s="2"/>
      <c r="N46" s="2"/>
      <c r="O46" s="2"/>
      <c r="P46" s="2"/>
      <c r="Q46" s="2"/>
    </row>
    <row r="47" spans="1:17" ht="15.75" customHeight="1" x14ac:dyDescent="0.25">
      <c r="A47" s="8">
        <f t="shared" si="4"/>
        <v>35</v>
      </c>
      <c r="B47" s="9" t="s">
        <v>88</v>
      </c>
      <c r="C47" s="38">
        <v>0</v>
      </c>
      <c r="D47" s="98">
        <v>215</v>
      </c>
      <c r="E47" s="8">
        <f t="shared" si="0"/>
        <v>215</v>
      </c>
      <c r="F47" s="8">
        <f t="shared" si="5"/>
        <v>83</v>
      </c>
      <c r="G47" s="12" t="s">
        <v>89</v>
      </c>
      <c r="H47" s="38">
        <v>0</v>
      </c>
      <c r="I47" s="98">
        <v>215</v>
      </c>
      <c r="J47" s="8">
        <f t="shared" si="1"/>
        <v>215</v>
      </c>
      <c r="K47" s="2"/>
      <c r="L47" s="2"/>
      <c r="M47" s="2"/>
      <c r="N47" s="2"/>
      <c r="O47" s="2"/>
      <c r="P47" s="2"/>
      <c r="Q47" s="2"/>
    </row>
    <row r="48" spans="1:17" ht="15.75" customHeight="1" x14ac:dyDescent="0.25">
      <c r="A48" s="8">
        <f t="shared" si="4"/>
        <v>36</v>
      </c>
      <c r="B48" s="9" t="s">
        <v>90</v>
      </c>
      <c r="C48" s="38">
        <v>0</v>
      </c>
      <c r="D48" s="98">
        <v>215</v>
      </c>
      <c r="E48" s="8">
        <f t="shared" si="0"/>
        <v>215</v>
      </c>
      <c r="F48" s="8">
        <f t="shared" si="5"/>
        <v>84</v>
      </c>
      <c r="G48" s="12" t="s">
        <v>91</v>
      </c>
      <c r="H48" s="38">
        <v>0</v>
      </c>
      <c r="I48" s="98">
        <v>215</v>
      </c>
      <c r="J48" s="8">
        <f t="shared" si="1"/>
        <v>215</v>
      </c>
      <c r="K48" s="2"/>
      <c r="L48" s="2"/>
      <c r="M48" s="2"/>
      <c r="N48" s="2"/>
      <c r="O48" s="2"/>
      <c r="P48" s="2"/>
      <c r="Q48" s="2"/>
    </row>
    <row r="49" spans="1:17" ht="15.75" customHeight="1" x14ac:dyDescent="0.25">
      <c r="A49" s="8">
        <f t="shared" si="4"/>
        <v>37</v>
      </c>
      <c r="B49" s="9" t="s">
        <v>92</v>
      </c>
      <c r="C49" s="38">
        <v>0</v>
      </c>
      <c r="D49" s="98">
        <v>215</v>
      </c>
      <c r="E49" s="8">
        <f t="shared" si="0"/>
        <v>215</v>
      </c>
      <c r="F49" s="8">
        <f t="shared" si="5"/>
        <v>85</v>
      </c>
      <c r="G49" s="12" t="s">
        <v>93</v>
      </c>
      <c r="H49" s="38">
        <v>0</v>
      </c>
      <c r="I49" s="98">
        <v>215</v>
      </c>
      <c r="J49" s="8">
        <f t="shared" si="1"/>
        <v>215</v>
      </c>
      <c r="K49" s="2"/>
      <c r="L49" s="2"/>
      <c r="M49" s="2"/>
      <c r="N49" s="2"/>
      <c r="O49" s="2"/>
      <c r="P49" s="2"/>
      <c r="Q49" s="2"/>
    </row>
    <row r="50" spans="1:17" ht="15.75" customHeight="1" x14ac:dyDescent="0.25">
      <c r="A50" s="8">
        <f t="shared" si="4"/>
        <v>38</v>
      </c>
      <c r="B50" s="12" t="s">
        <v>94</v>
      </c>
      <c r="C50" s="38">
        <v>0</v>
      </c>
      <c r="D50" s="98">
        <v>215</v>
      </c>
      <c r="E50" s="8">
        <f t="shared" si="0"/>
        <v>215</v>
      </c>
      <c r="F50" s="8">
        <f t="shared" si="5"/>
        <v>86</v>
      </c>
      <c r="G50" s="12" t="s">
        <v>95</v>
      </c>
      <c r="H50" s="38">
        <v>0</v>
      </c>
      <c r="I50" s="98">
        <v>215</v>
      </c>
      <c r="J50" s="8">
        <f t="shared" si="1"/>
        <v>215</v>
      </c>
      <c r="K50" s="2"/>
      <c r="L50" s="2"/>
      <c r="M50" s="2"/>
      <c r="N50" s="2"/>
      <c r="O50" s="2"/>
      <c r="P50" s="2"/>
      <c r="Q50" s="2"/>
    </row>
    <row r="51" spans="1:17" ht="15.75" customHeight="1" x14ac:dyDescent="0.25">
      <c r="A51" s="8">
        <f t="shared" si="4"/>
        <v>39</v>
      </c>
      <c r="B51" s="12" t="s">
        <v>96</v>
      </c>
      <c r="C51" s="38">
        <v>0</v>
      </c>
      <c r="D51" s="98">
        <v>215</v>
      </c>
      <c r="E51" s="8">
        <f t="shared" si="0"/>
        <v>215</v>
      </c>
      <c r="F51" s="8">
        <f t="shared" si="5"/>
        <v>87</v>
      </c>
      <c r="G51" s="12" t="s">
        <v>97</v>
      </c>
      <c r="H51" s="38">
        <v>0</v>
      </c>
      <c r="I51" s="98">
        <v>215</v>
      </c>
      <c r="J51" s="8">
        <f t="shared" si="1"/>
        <v>215</v>
      </c>
      <c r="K51" s="2"/>
      <c r="L51" s="2"/>
      <c r="M51" s="2"/>
      <c r="N51" s="2"/>
      <c r="O51" s="2"/>
      <c r="P51" s="2"/>
      <c r="Q51" s="2"/>
    </row>
    <row r="52" spans="1:17" ht="15.75" customHeight="1" x14ac:dyDescent="0.25">
      <c r="A52" s="8">
        <f t="shared" si="4"/>
        <v>40</v>
      </c>
      <c r="B52" s="12" t="s">
        <v>98</v>
      </c>
      <c r="C52" s="38">
        <v>0</v>
      </c>
      <c r="D52" s="98">
        <v>215</v>
      </c>
      <c r="E52" s="8">
        <f t="shared" si="0"/>
        <v>215</v>
      </c>
      <c r="F52" s="8">
        <f t="shared" si="5"/>
        <v>88</v>
      </c>
      <c r="G52" s="12" t="s">
        <v>99</v>
      </c>
      <c r="H52" s="38">
        <v>0</v>
      </c>
      <c r="I52" s="98">
        <v>215</v>
      </c>
      <c r="J52" s="8">
        <f t="shared" si="1"/>
        <v>215</v>
      </c>
      <c r="K52" s="2"/>
      <c r="L52" s="2"/>
      <c r="M52" s="2"/>
      <c r="N52" s="2"/>
      <c r="O52" s="2"/>
      <c r="P52" s="2"/>
      <c r="Q52" s="2"/>
    </row>
    <row r="53" spans="1:17" ht="15.75" customHeight="1" x14ac:dyDescent="0.25">
      <c r="A53" s="8">
        <f t="shared" si="4"/>
        <v>41</v>
      </c>
      <c r="B53" s="12" t="s">
        <v>100</v>
      </c>
      <c r="C53" s="38">
        <v>0</v>
      </c>
      <c r="D53" s="98">
        <v>215</v>
      </c>
      <c r="E53" s="8">
        <f t="shared" si="0"/>
        <v>215</v>
      </c>
      <c r="F53" s="8">
        <f t="shared" si="5"/>
        <v>89</v>
      </c>
      <c r="G53" s="12" t="s">
        <v>101</v>
      </c>
      <c r="H53" s="38">
        <v>0</v>
      </c>
      <c r="I53" s="98">
        <v>215</v>
      </c>
      <c r="J53" s="8">
        <f t="shared" si="1"/>
        <v>215</v>
      </c>
      <c r="K53" s="2"/>
      <c r="L53" s="13"/>
      <c r="M53" s="13"/>
      <c r="N53" s="13"/>
      <c r="O53" s="2"/>
      <c r="P53" s="2"/>
      <c r="Q53" s="2"/>
    </row>
    <row r="54" spans="1:17" ht="15.75" customHeight="1" x14ac:dyDescent="0.25">
      <c r="A54" s="8">
        <f t="shared" si="4"/>
        <v>42</v>
      </c>
      <c r="B54" s="12" t="s">
        <v>102</v>
      </c>
      <c r="C54" s="38">
        <v>0</v>
      </c>
      <c r="D54" s="98">
        <v>215</v>
      </c>
      <c r="E54" s="8">
        <f t="shared" si="0"/>
        <v>215</v>
      </c>
      <c r="F54" s="8">
        <f t="shared" si="5"/>
        <v>90</v>
      </c>
      <c r="G54" s="12" t="s">
        <v>103</v>
      </c>
      <c r="H54" s="38">
        <v>0</v>
      </c>
      <c r="I54" s="98">
        <v>215</v>
      </c>
      <c r="J54" s="8">
        <f t="shared" si="1"/>
        <v>215</v>
      </c>
      <c r="K54" s="2"/>
      <c r="L54" s="13"/>
      <c r="M54" s="13"/>
      <c r="N54" s="13"/>
      <c r="O54" s="2"/>
      <c r="P54" s="2"/>
      <c r="Q54" s="2"/>
    </row>
    <row r="55" spans="1:17" ht="15.75" customHeight="1" x14ac:dyDescent="0.25">
      <c r="A55" s="8">
        <f t="shared" si="4"/>
        <v>43</v>
      </c>
      <c r="B55" s="12" t="s">
        <v>104</v>
      </c>
      <c r="C55" s="38">
        <v>0</v>
      </c>
      <c r="D55" s="98">
        <v>215</v>
      </c>
      <c r="E55" s="8">
        <f t="shared" si="0"/>
        <v>215</v>
      </c>
      <c r="F55" s="8">
        <f t="shared" si="5"/>
        <v>91</v>
      </c>
      <c r="G55" s="12" t="s">
        <v>105</v>
      </c>
      <c r="H55" s="38">
        <v>0</v>
      </c>
      <c r="I55" s="98">
        <v>215</v>
      </c>
      <c r="J55" s="8">
        <f t="shared" si="1"/>
        <v>215</v>
      </c>
      <c r="K55" s="2"/>
      <c r="L55" s="13"/>
      <c r="M55" s="13"/>
      <c r="N55" s="13"/>
      <c r="O55" s="2"/>
      <c r="P55" s="2"/>
      <c r="Q55" s="2"/>
    </row>
    <row r="56" spans="1:17" ht="15.75" customHeight="1" x14ac:dyDescent="0.25">
      <c r="A56" s="8">
        <f t="shared" si="4"/>
        <v>44</v>
      </c>
      <c r="B56" s="12" t="s">
        <v>106</v>
      </c>
      <c r="C56" s="38">
        <v>0</v>
      </c>
      <c r="D56" s="98">
        <v>215</v>
      </c>
      <c r="E56" s="8">
        <f t="shared" si="0"/>
        <v>215</v>
      </c>
      <c r="F56" s="8">
        <f t="shared" si="5"/>
        <v>92</v>
      </c>
      <c r="G56" s="12" t="s">
        <v>107</v>
      </c>
      <c r="H56" s="38">
        <v>0</v>
      </c>
      <c r="I56" s="98">
        <v>215</v>
      </c>
      <c r="J56" s="8">
        <f t="shared" si="1"/>
        <v>215</v>
      </c>
      <c r="K56" s="2"/>
      <c r="L56" s="13"/>
      <c r="M56" s="13"/>
      <c r="N56" s="13"/>
      <c r="O56" s="2"/>
      <c r="P56" s="2"/>
      <c r="Q56" s="2"/>
    </row>
    <row r="57" spans="1:17" ht="15.75" customHeight="1" x14ac:dyDescent="0.25">
      <c r="A57" s="8">
        <f t="shared" si="4"/>
        <v>45</v>
      </c>
      <c r="B57" s="12" t="s">
        <v>108</v>
      </c>
      <c r="C57" s="38">
        <v>0</v>
      </c>
      <c r="D57" s="98">
        <v>215</v>
      </c>
      <c r="E57" s="8">
        <f t="shared" si="0"/>
        <v>215</v>
      </c>
      <c r="F57" s="8">
        <f t="shared" si="5"/>
        <v>93</v>
      </c>
      <c r="G57" s="12" t="s">
        <v>109</v>
      </c>
      <c r="H57" s="38">
        <v>0</v>
      </c>
      <c r="I57" s="98">
        <v>215</v>
      </c>
      <c r="J57" s="8">
        <f t="shared" si="1"/>
        <v>215</v>
      </c>
      <c r="K57" s="2"/>
      <c r="L57" s="14"/>
      <c r="M57" s="13"/>
      <c r="N57" s="15"/>
      <c r="O57" s="2"/>
      <c r="P57" s="2"/>
      <c r="Q57" s="2"/>
    </row>
    <row r="58" spans="1:17" ht="15.75" customHeight="1" x14ac:dyDescent="0.25">
      <c r="A58" s="8">
        <f t="shared" si="4"/>
        <v>46</v>
      </c>
      <c r="B58" s="12" t="s">
        <v>110</v>
      </c>
      <c r="C58" s="38">
        <v>0</v>
      </c>
      <c r="D58" s="98">
        <v>215</v>
      </c>
      <c r="E58" s="8">
        <f t="shared" si="0"/>
        <v>215</v>
      </c>
      <c r="F58" s="8">
        <f t="shared" si="5"/>
        <v>94</v>
      </c>
      <c r="G58" s="12" t="s">
        <v>111</v>
      </c>
      <c r="H58" s="38">
        <v>0</v>
      </c>
      <c r="I58" s="98">
        <v>215</v>
      </c>
      <c r="J58" s="8">
        <f t="shared" si="1"/>
        <v>215</v>
      </c>
      <c r="K58" s="2"/>
      <c r="L58" s="16"/>
      <c r="M58" s="13"/>
      <c r="N58" s="15"/>
      <c r="O58" s="2"/>
      <c r="P58" s="2"/>
      <c r="Q58" s="2"/>
    </row>
    <row r="59" spans="1:17" ht="15.75" customHeight="1" x14ac:dyDescent="0.25">
      <c r="A59" s="17">
        <f t="shared" si="4"/>
        <v>47</v>
      </c>
      <c r="B59" s="18" t="s">
        <v>112</v>
      </c>
      <c r="C59" s="38">
        <v>0</v>
      </c>
      <c r="D59" s="98">
        <v>215</v>
      </c>
      <c r="E59" s="17">
        <f t="shared" si="0"/>
        <v>215</v>
      </c>
      <c r="F59" s="17">
        <f t="shared" si="5"/>
        <v>95</v>
      </c>
      <c r="G59" s="18" t="s">
        <v>113</v>
      </c>
      <c r="H59" s="38">
        <v>0</v>
      </c>
      <c r="I59" s="98">
        <v>215</v>
      </c>
      <c r="J59" s="17">
        <f t="shared" si="1"/>
        <v>215</v>
      </c>
      <c r="K59" s="2"/>
      <c r="L59" s="16"/>
      <c r="M59" s="19"/>
      <c r="N59" s="15"/>
      <c r="O59" s="2"/>
      <c r="P59" s="2"/>
      <c r="Q59" s="2"/>
    </row>
    <row r="60" spans="1:17" ht="15.75" customHeight="1" x14ac:dyDescent="0.25">
      <c r="A60" s="17">
        <f t="shared" si="4"/>
        <v>48</v>
      </c>
      <c r="B60" s="18" t="s">
        <v>114</v>
      </c>
      <c r="C60" s="38">
        <v>0</v>
      </c>
      <c r="D60" s="98">
        <v>215</v>
      </c>
      <c r="E60" s="17">
        <f t="shared" si="0"/>
        <v>215</v>
      </c>
      <c r="F60" s="17">
        <f t="shared" si="5"/>
        <v>96</v>
      </c>
      <c r="G60" s="18" t="s">
        <v>115</v>
      </c>
      <c r="H60" s="38">
        <v>0</v>
      </c>
      <c r="I60" s="98">
        <v>215</v>
      </c>
      <c r="J60" s="17">
        <f t="shared" si="1"/>
        <v>215</v>
      </c>
      <c r="K60" s="2"/>
      <c r="L60" s="16"/>
      <c r="M60" s="19"/>
      <c r="N60" s="2"/>
      <c r="O60" s="2"/>
      <c r="P60" s="2"/>
      <c r="Q60" s="2"/>
    </row>
    <row r="61" spans="1:17" ht="19.5" customHeight="1" x14ac:dyDescent="0.3">
      <c r="A61" s="127" t="s">
        <v>116</v>
      </c>
      <c r="B61" s="128"/>
      <c r="C61" s="128"/>
      <c r="D61" s="129"/>
      <c r="E61" s="130" t="s">
        <v>117</v>
      </c>
      <c r="F61" s="131"/>
      <c r="G61" s="131"/>
      <c r="H61" s="131"/>
      <c r="I61" s="131"/>
      <c r="J61" s="132"/>
      <c r="K61" s="2"/>
      <c r="L61" s="14"/>
      <c r="M61" s="2"/>
      <c r="N61" s="2"/>
      <c r="O61" s="45"/>
      <c r="P61" s="2"/>
      <c r="Q61" s="2"/>
    </row>
    <row r="62" spans="1:17" ht="89.25" customHeight="1" x14ac:dyDescent="0.25">
      <c r="A62" s="172" t="s">
        <v>272</v>
      </c>
      <c r="B62" s="173"/>
      <c r="C62" s="173"/>
      <c r="D62" s="173"/>
      <c r="E62" s="173"/>
      <c r="F62" s="173"/>
      <c r="G62" s="174"/>
      <c r="H62" s="20" t="s">
        <v>118</v>
      </c>
      <c r="I62" s="20" t="s">
        <v>119</v>
      </c>
      <c r="J62" s="20" t="s">
        <v>120</v>
      </c>
      <c r="K62" s="2"/>
      <c r="L62" s="16"/>
      <c r="M62" s="7"/>
      <c r="N62" s="7"/>
      <c r="O62" s="7"/>
      <c r="P62" s="7"/>
      <c r="Q62" s="7"/>
    </row>
    <row r="63" spans="1:17" ht="24.75" customHeight="1" x14ac:dyDescent="0.25">
      <c r="A63" s="154"/>
      <c r="B63" s="155"/>
      <c r="C63" s="155"/>
      <c r="D63" s="155"/>
      <c r="E63" s="142" t="s">
        <v>275</v>
      </c>
      <c r="F63" s="143"/>
      <c r="G63" s="144"/>
      <c r="H63" s="21">
        <v>0</v>
      </c>
      <c r="I63" s="21">
        <v>3.9540000000000002</v>
      </c>
      <c r="J63" s="21">
        <f>H63+I63</f>
        <v>3.9540000000000002</v>
      </c>
      <c r="K63" s="2"/>
      <c r="L63" s="22">
        <f>146.25+31.5+88.66</f>
        <v>266.40999999999997</v>
      </c>
      <c r="M63" s="32">
        <f>L63/1000</f>
        <v>0.26640999999999998</v>
      </c>
      <c r="N63" s="4"/>
      <c r="O63" s="7"/>
      <c r="P63" s="7"/>
      <c r="Q63" s="7"/>
    </row>
    <row r="64" spans="1:17" ht="23.25" customHeight="1" x14ac:dyDescent="0.25">
      <c r="A64" s="156"/>
      <c r="B64" s="157"/>
      <c r="C64" s="157"/>
      <c r="D64" s="157"/>
      <c r="E64" s="145" t="s">
        <v>276</v>
      </c>
      <c r="F64" s="146"/>
      <c r="G64" s="147"/>
      <c r="H64" s="36">
        <v>0</v>
      </c>
      <c r="I64" s="36">
        <f>L82</f>
        <v>0.26640999999999998</v>
      </c>
      <c r="J64" s="36">
        <f>H64+I64</f>
        <v>0.26640999999999998</v>
      </c>
      <c r="K64" s="2"/>
      <c r="L64" s="24"/>
      <c r="M64" s="24"/>
      <c r="N64" s="4"/>
      <c r="O64" s="7"/>
      <c r="P64" s="7"/>
      <c r="Q64" s="7"/>
    </row>
    <row r="65" spans="1:17" ht="16.5" customHeight="1" x14ac:dyDescent="0.25">
      <c r="A65" s="25"/>
      <c r="B65" s="7" t="s">
        <v>121</v>
      </c>
      <c r="C65" s="7"/>
      <c r="D65" s="7"/>
      <c r="E65" s="7"/>
      <c r="F65" s="7"/>
      <c r="G65" s="7"/>
      <c r="H65" s="7"/>
      <c r="I65" s="7"/>
      <c r="J65" s="26"/>
      <c r="K65" s="2"/>
      <c r="L65" s="4"/>
      <c r="M65" s="4"/>
      <c r="N65" s="4"/>
      <c r="O65" s="23" t="s">
        <v>122</v>
      </c>
      <c r="P65" s="23" t="s">
        <v>123</v>
      </c>
      <c r="Q65" s="7"/>
    </row>
    <row r="66" spans="1:17" ht="37.5" customHeight="1" x14ac:dyDescent="0.25">
      <c r="A66" s="148" t="s">
        <v>277</v>
      </c>
      <c r="B66" s="149"/>
      <c r="C66" s="149"/>
      <c r="D66" s="149"/>
      <c r="E66" s="149"/>
      <c r="F66" s="149"/>
      <c r="G66" s="149"/>
      <c r="H66" s="149"/>
      <c r="I66" s="149"/>
      <c r="J66" s="150"/>
      <c r="K66" s="2" t="s">
        <v>124</v>
      </c>
      <c r="L66" s="24"/>
      <c r="M66" s="27">
        <v>0.113</v>
      </c>
      <c r="N66" s="28">
        <v>0.49</v>
      </c>
      <c r="O66" s="29">
        <f>M66+N66</f>
        <v>0.60299999999999998</v>
      </c>
      <c r="P66" s="29">
        <f>O66/J63*100</f>
        <v>15.250379362670714</v>
      </c>
      <c r="Q66" s="7"/>
    </row>
    <row r="67" spans="1:17" ht="25.5" customHeight="1" x14ac:dyDescent="0.25">
      <c r="A67" s="30"/>
      <c r="B67" s="31"/>
      <c r="C67" s="31"/>
      <c r="D67" s="31"/>
      <c r="E67" s="31"/>
      <c r="F67" s="31"/>
      <c r="G67" s="31"/>
      <c r="H67" s="151" t="s">
        <v>125</v>
      </c>
      <c r="I67" s="152"/>
      <c r="J67" s="153"/>
      <c r="K67" s="2"/>
      <c r="L67" s="4"/>
      <c r="M67" s="29">
        <f>H63+H64-M66-0.018</f>
        <v>-0.13100000000000001</v>
      </c>
      <c r="N67" s="29">
        <f>I63+I64-N66-0.018</f>
        <v>3.7124100000000002</v>
      </c>
      <c r="O67" s="7"/>
      <c r="P67" s="7"/>
      <c r="Q67" s="7"/>
    </row>
    <row r="68" spans="1:17" ht="25.5" customHeight="1" x14ac:dyDescent="0.25">
      <c r="A68" s="40"/>
      <c r="B68" s="40"/>
      <c r="C68" s="40"/>
      <c r="D68" s="40"/>
      <c r="E68" s="40"/>
      <c r="F68" s="40"/>
      <c r="G68" s="40"/>
      <c r="H68" s="41"/>
      <c r="I68" s="42"/>
      <c r="J68" s="42"/>
      <c r="K68" s="2"/>
      <c r="L68" s="23" t="s">
        <v>130</v>
      </c>
      <c r="M68" s="29">
        <v>0</v>
      </c>
      <c r="N68" s="29">
        <f>7*220/1000</f>
        <v>1.54</v>
      </c>
      <c r="O68" s="7"/>
      <c r="P68" s="7"/>
      <c r="Q68" s="7"/>
    </row>
    <row r="69" spans="1:17" ht="33.75" customHeight="1" x14ac:dyDescent="0.25">
      <c r="A69" s="2"/>
      <c r="B69" s="2"/>
      <c r="C69" s="2"/>
      <c r="D69" s="2"/>
      <c r="E69" s="2"/>
      <c r="F69" s="2"/>
      <c r="G69" s="2"/>
      <c r="H69" s="2"/>
      <c r="I69" s="2"/>
      <c r="J69" s="2"/>
      <c r="K69" s="2"/>
      <c r="L69" s="4"/>
      <c r="M69" s="32">
        <f>(M67+M68)/24</f>
        <v>-5.4583333333333333E-3</v>
      </c>
      <c r="N69" s="32">
        <f>(N67+N68)/24</f>
        <v>0.21885041666666669</v>
      </c>
      <c r="O69" s="23"/>
      <c r="P69" s="32">
        <f>M69+N69</f>
        <v>0.21339208333333334</v>
      </c>
      <c r="Q69" s="7"/>
    </row>
    <row r="70" spans="1:17" ht="15.75" customHeight="1" x14ac:dyDescent="0.25">
      <c r="A70" s="2"/>
      <c r="B70" s="2"/>
      <c r="C70" s="2"/>
      <c r="D70" s="2"/>
      <c r="E70" s="2"/>
      <c r="F70" s="2"/>
      <c r="G70" s="2"/>
      <c r="H70" s="2"/>
      <c r="I70" s="2"/>
      <c r="J70" s="2"/>
      <c r="K70" s="2"/>
      <c r="L70" s="7"/>
      <c r="M70" s="29">
        <f>M69*1000</f>
        <v>-5.458333333333333</v>
      </c>
      <c r="N70" s="29">
        <f>N69*1000</f>
        <v>218.85041666666669</v>
      </c>
      <c r="O70" s="23"/>
      <c r="P70" s="29">
        <f>M70+N70</f>
        <v>213.39208333333335</v>
      </c>
      <c r="Q70" s="7"/>
    </row>
    <row r="71" spans="1:17" ht="15.75" customHeight="1" x14ac:dyDescent="0.25">
      <c r="A71" s="2"/>
      <c r="B71" s="2"/>
      <c r="C71" s="2"/>
      <c r="D71" s="2"/>
      <c r="E71" s="2"/>
      <c r="F71" s="2" t="s">
        <v>124</v>
      </c>
      <c r="G71" s="2"/>
      <c r="H71" s="2"/>
      <c r="I71" s="2"/>
      <c r="J71" s="2"/>
      <c r="K71" s="2"/>
      <c r="L71" s="2"/>
      <c r="M71" s="34"/>
      <c r="N71" s="34"/>
      <c r="O71" s="2"/>
      <c r="P71" s="2"/>
      <c r="Q71" s="2"/>
    </row>
    <row r="72" spans="1:17" ht="15.75" customHeight="1" x14ac:dyDescent="0.25">
      <c r="A72" s="133"/>
      <c r="B72" s="134"/>
      <c r="C72" s="134"/>
      <c r="D72" s="134"/>
      <c r="E72" s="99"/>
      <c r="F72" s="2"/>
      <c r="G72" s="2"/>
      <c r="H72" s="2"/>
      <c r="I72" s="2"/>
      <c r="J72" s="99"/>
      <c r="K72" s="2"/>
      <c r="L72" s="2"/>
      <c r="M72" s="2"/>
      <c r="N72" s="2"/>
      <c r="O72" s="2"/>
      <c r="P72" s="2"/>
      <c r="Q72" s="2"/>
    </row>
    <row r="73" spans="1:17" ht="15.75" customHeight="1" x14ac:dyDescent="0.25">
      <c r="A73" s="2"/>
      <c r="B73" s="2"/>
      <c r="C73" s="2"/>
      <c r="D73" s="2"/>
      <c r="E73" s="2"/>
      <c r="F73" s="2"/>
      <c r="G73" s="2"/>
      <c r="H73" s="2"/>
      <c r="I73" s="2"/>
      <c r="J73" s="2"/>
      <c r="K73" s="2"/>
      <c r="L73" s="2"/>
      <c r="M73" s="2"/>
      <c r="N73" s="2"/>
      <c r="O73" s="2"/>
      <c r="P73" s="2"/>
      <c r="Q73" s="2"/>
    </row>
    <row r="74" spans="1:17" ht="15.75" customHeight="1" x14ac:dyDescent="0.25">
      <c r="A74" s="2"/>
      <c r="B74" s="2"/>
      <c r="C74" s="2"/>
      <c r="D74" s="2"/>
      <c r="E74" s="33"/>
      <c r="F74" s="2"/>
      <c r="G74" s="2"/>
      <c r="H74" s="2"/>
      <c r="I74" s="2"/>
      <c r="J74" s="2"/>
      <c r="K74" s="16"/>
      <c r="L74" s="16"/>
      <c r="M74" s="2"/>
      <c r="N74" s="2"/>
      <c r="O74" s="2"/>
      <c r="P74" s="2"/>
      <c r="Q74" s="2"/>
    </row>
    <row r="75" spans="1:17" ht="15.75" customHeight="1" x14ac:dyDescent="0.25">
      <c r="A75" s="2"/>
      <c r="B75" s="2"/>
      <c r="C75" s="2"/>
      <c r="D75" s="2"/>
      <c r="E75" s="2"/>
      <c r="F75" s="2"/>
      <c r="G75" s="2"/>
      <c r="H75" s="2"/>
      <c r="I75" s="2"/>
      <c r="J75" s="2"/>
      <c r="K75" s="16"/>
      <c r="L75" s="16"/>
      <c r="M75" s="2"/>
      <c r="N75" s="2"/>
      <c r="O75" s="2"/>
      <c r="P75" s="2"/>
      <c r="Q75" s="2"/>
    </row>
    <row r="76" spans="1:17" ht="15.75" customHeight="1" x14ac:dyDescent="0.25">
      <c r="A76" s="2"/>
      <c r="B76" s="2"/>
      <c r="C76" s="2"/>
      <c r="D76" s="2"/>
      <c r="E76" s="2"/>
      <c r="F76" s="2"/>
      <c r="G76" s="2"/>
      <c r="H76" s="2"/>
      <c r="I76" s="2"/>
      <c r="J76" s="2"/>
      <c r="K76" s="16"/>
      <c r="L76" s="16"/>
      <c r="M76" s="2"/>
      <c r="N76" s="2"/>
      <c r="O76" s="2"/>
      <c r="P76" s="2"/>
      <c r="Q76" s="2"/>
    </row>
    <row r="77" spans="1:17" ht="15.75" customHeight="1" x14ac:dyDescent="0.25">
      <c r="A77" s="2"/>
      <c r="B77" s="2"/>
      <c r="C77" s="2"/>
      <c r="D77" s="2"/>
      <c r="E77" s="2"/>
      <c r="F77" s="2"/>
      <c r="G77" s="2"/>
      <c r="H77" s="2"/>
      <c r="I77" s="2"/>
      <c r="J77" s="2"/>
      <c r="K77" s="2"/>
      <c r="L77" s="2"/>
      <c r="M77" s="2"/>
      <c r="N77" s="2"/>
      <c r="O77" s="2"/>
      <c r="P77" s="2"/>
      <c r="Q77" s="2"/>
    </row>
    <row r="78" spans="1:17" ht="15.75" customHeight="1" x14ac:dyDescent="0.25">
      <c r="A78" s="2"/>
      <c r="B78" s="2"/>
      <c r="C78" s="2"/>
      <c r="D78" s="2"/>
      <c r="E78" s="2"/>
      <c r="F78" s="2"/>
      <c r="G78" s="2"/>
      <c r="H78" s="2"/>
      <c r="I78" s="2"/>
      <c r="J78" s="2"/>
      <c r="K78" s="2"/>
      <c r="L78" s="2"/>
      <c r="M78" s="2"/>
      <c r="N78" s="2"/>
      <c r="O78" s="2"/>
      <c r="P78" s="2"/>
      <c r="Q78" s="2"/>
    </row>
    <row r="79" spans="1:17" ht="15.75" customHeight="1" x14ac:dyDescent="0.25">
      <c r="A79" s="2"/>
      <c r="B79" s="2"/>
      <c r="C79" s="2"/>
      <c r="D79" s="2"/>
      <c r="E79" s="2"/>
      <c r="F79" s="2"/>
      <c r="G79" s="2"/>
      <c r="H79" s="2"/>
      <c r="I79" s="2"/>
      <c r="J79" s="2"/>
      <c r="K79" s="2"/>
      <c r="L79" s="2"/>
      <c r="M79" s="2"/>
      <c r="N79" s="2"/>
      <c r="O79" s="2"/>
      <c r="P79" s="2"/>
      <c r="Q79" s="2"/>
    </row>
    <row r="80" spans="1:17" ht="15.75" customHeight="1" x14ac:dyDescent="0.25">
      <c r="A80" s="2"/>
      <c r="B80" s="2"/>
      <c r="C80" s="2"/>
      <c r="D80" s="2"/>
      <c r="E80" s="2"/>
      <c r="F80" s="2"/>
      <c r="G80" s="2"/>
      <c r="H80" s="2"/>
      <c r="I80" s="2"/>
      <c r="J80" s="2"/>
      <c r="K80" s="23" t="s">
        <v>126</v>
      </c>
      <c r="L80" s="23" t="s">
        <v>127</v>
      </c>
      <c r="M80" s="23" t="s">
        <v>128</v>
      </c>
      <c r="N80" s="23" t="s">
        <v>129</v>
      </c>
      <c r="O80" s="2"/>
      <c r="P80" s="2"/>
      <c r="Q80" s="2"/>
    </row>
    <row r="81" spans="1:17" ht="15.75" customHeight="1" x14ac:dyDescent="0.25">
      <c r="A81" s="2"/>
      <c r="B81" s="2"/>
      <c r="C81" s="2"/>
      <c r="D81" s="2"/>
      <c r="E81" s="2"/>
      <c r="F81" s="2"/>
      <c r="G81" s="2"/>
      <c r="H81" s="2"/>
      <c r="I81" s="2"/>
      <c r="J81" s="2"/>
      <c r="K81" s="29">
        <v>0</v>
      </c>
      <c r="L81" s="29">
        <v>0</v>
      </c>
      <c r="M81" s="32">
        <f>K81+L81</f>
        <v>0</v>
      </c>
      <c r="N81" s="32">
        <f>M81-M63</f>
        <v>-0.26640999999999998</v>
      </c>
      <c r="O81" s="2"/>
      <c r="P81" s="2"/>
      <c r="Q81" s="2"/>
    </row>
    <row r="82" spans="1:17" ht="15.75" customHeight="1" x14ac:dyDescent="0.25">
      <c r="A82" s="2"/>
      <c r="B82" s="2"/>
      <c r="C82" s="2"/>
      <c r="D82" s="2"/>
      <c r="E82" s="2"/>
      <c r="F82" s="2"/>
      <c r="G82" s="2"/>
      <c r="H82" s="2"/>
      <c r="I82" s="2"/>
      <c r="J82" s="2"/>
      <c r="K82" s="35">
        <v>0</v>
      </c>
      <c r="L82" s="35">
        <f>L81-N81</f>
        <v>0.26640999999999998</v>
      </c>
      <c r="M82" s="32">
        <f>K82+L82</f>
        <v>0.26640999999999998</v>
      </c>
      <c r="N82" s="32">
        <f>N81/2</f>
        <v>-0.13320499999999999</v>
      </c>
      <c r="O82" s="2"/>
      <c r="P82" s="2"/>
      <c r="Q82" s="2"/>
    </row>
    <row r="83" spans="1:17" ht="15.75" customHeight="1" x14ac:dyDescent="0.25">
      <c r="A83" s="2"/>
      <c r="B83" s="2"/>
      <c r="C83" s="2"/>
      <c r="D83" s="2"/>
      <c r="E83" s="2"/>
      <c r="F83" s="2"/>
      <c r="G83" s="2"/>
      <c r="H83" s="2"/>
      <c r="I83" s="2"/>
      <c r="J83" s="2"/>
      <c r="K83" s="2"/>
      <c r="L83" s="2"/>
      <c r="M83" s="2"/>
      <c r="N83" s="2"/>
      <c r="O83" s="2"/>
      <c r="P83" s="2"/>
      <c r="Q83" s="2"/>
    </row>
    <row r="84" spans="1:17" ht="15.75" customHeight="1" x14ac:dyDescent="0.25">
      <c r="A84" s="2"/>
      <c r="B84" s="2"/>
      <c r="C84" s="2"/>
      <c r="D84" s="2"/>
      <c r="E84" s="2"/>
      <c r="F84" s="2"/>
      <c r="G84" s="2"/>
      <c r="H84" s="2"/>
      <c r="I84" s="2"/>
      <c r="J84" s="2"/>
      <c r="K84" s="2"/>
      <c r="L84" s="2"/>
      <c r="M84" s="2"/>
      <c r="N84" s="2"/>
      <c r="O84" s="2"/>
      <c r="P84" s="2"/>
      <c r="Q84" s="2"/>
    </row>
    <row r="85" spans="1:17" ht="15.75" customHeight="1" x14ac:dyDescent="0.25">
      <c r="A85" s="2"/>
      <c r="B85" s="2"/>
      <c r="C85" s="2"/>
      <c r="D85" s="2"/>
      <c r="E85" s="2"/>
      <c r="F85" s="2"/>
      <c r="G85" s="2"/>
      <c r="H85" s="2"/>
      <c r="I85" s="2"/>
      <c r="J85" s="2"/>
      <c r="K85" s="2"/>
      <c r="L85" s="2"/>
      <c r="M85" s="2"/>
      <c r="N85" s="2"/>
      <c r="O85" s="2"/>
      <c r="P85" s="2"/>
      <c r="Q85" s="2"/>
    </row>
    <row r="86" spans="1:17" ht="15.75" customHeight="1" x14ac:dyDescent="0.25">
      <c r="A86" s="2"/>
      <c r="B86" s="2"/>
      <c r="C86" s="2"/>
      <c r="D86" s="2"/>
      <c r="E86" s="2"/>
      <c r="F86" s="2"/>
      <c r="G86" s="2"/>
      <c r="H86" s="2"/>
      <c r="I86" s="2"/>
      <c r="J86" s="2"/>
      <c r="K86" s="2"/>
      <c r="L86" s="2"/>
      <c r="M86" s="2"/>
      <c r="N86" s="2"/>
      <c r="O86" s="2"/>
      <c r="P86" s="2"/>
      <c r="Q86" s="2"/>
    </row>
    <row r="87" spans="1:17" ht="15.75" customHeight="1" x14ac:dyDescent="0.25">
      <c r="A87" s="2"/>
      <c r="B87" s="2"/>
      <c r="C87" s="2"/>
      <c r="D87" s="2"/>
      <c r="E87" s="2"/>
      <c r="F87" s="2"/>
      <c r="G87" s="2"/>
      <c r="H87" s="2"/>
      <c r="I87" s="2"/>
      <c r="J87" s="2"/>
      <c r="K87" s="2"/>
      <c r="L87" s="2"/>
      <c r="M87" s="2"/>
      <c r="N87" s="2"/>
      <c r="O87" s="2"/>
      <c r="P87" s="2"/>
      <c r="Q87" s="2"/>
    </row>
    <row r="88" spans="1:17" ht="15.75" customHeight="1" x14ac:dyDescent="0.25">
      <c r="A88" s="2"/>
      <c r="B88" s="2"/>
      <c r="C88" s="2"/>
      <c r="D88" s="2"/>
      <c r="E88" s="2"/>
      <c r="F88" s="2"/>
      <c r="G88" s="2"/>
      <c r="H88" s="2"/>
      <c r="I88" s="2"/>
      <c r="J88" s="2"/>
      <c r="K88" s="2"/>
      <c r="L88" s="2"/>
      <c r="M88" s="2"/>
      <c r="N88" s="2"/>
      <c r="O88" s="2"/>
      <c r="P88" s="2"/>
      <c r="Q88" s="2"/>
    </row>
    <row r="89" spans="1:17" ht="15.75" customHeight="1" x14ac:dyDescent="0.25">
      <c r="A89" s="2"/>
      <c r="B89" s="2"/>
      <c r="C89" s="2"/>
      <c r="D89" s="2"/>
      <c r="E89" s="2"/>
      <c r="F89" s="2"/>
      <c r="G89" s="2"/>
      <c r="H89" s="2"/>
      <c r="I89" s="2"/>
      <c r="J89" s="2"/>
      <c r="K89" s="2"/>
      <c r="L89" s="2"/>
      <c r="M89" s="2"/>
      <c r="N89" s="2"/>
      <c r="O89" s="2"/>
      <c r="P89" s="2"/>
      <c r="Q89" s="2"/>
    </row>
    <row r="90" spans="1:17" ht="15.75" customHeight="1" x14ac:dyDescent="0.25">
      <c r="A90" s="2"/>
      <c r="B90" s="2"/>
      <c r="C90" s="2"/>
      <c r="D90" s="2"/>
      <c r="E90" s="2"/>
      <c r="F90" s="2"/>
      <c r="G90" s="2"/>
      <c r="H90" s="2"/>
      <c r="I90" s="2"/>
      <c r="J90" s="2"/>
      <c r="K90" s="2"/>
      <c r="L90" s="2"/>
      <c r="M90" s="2"/>
      <c r="N90" s="2"/>
      <c r="O90" s="2"/>
      <c r="P90" s="2"/>
      <c r="Q90" s="2"/>
    </row>
    <row r="91" spans="1:17" ht="15.75" customHeight="1" x14ac:dyDescent="0.25">
      <c r="A91" s="2"/>
      <c r="B91" s="2"/>
      <c r="C91" s="2"/>
      <c r="D91" s="2"/>
      <c r="E91" s="2"/>
      <c r="F91" s="2"/>
      <c r="G91" s="2"/>
      <c r="H91" s="2"/>
      <c r="I91" s="2"/>
      <c r="J91" s="2"/>
      <c r="K91" s="2"/>
      <c r="L91" s="2"/>
      <c r="M91" s="2"/>
      <c r="N91" s="2"/>
      <c r="O91" s="2"/>
      <c r="P91" s="2"/>
      <c r="Q91" s="2"/>
    </row>
    <row r="92" spans="1:17" ht="15.75" customHeight="1" x14ac:dyDescent="0.25">
      <c r="A92" s="2"/>
      <c r="B92" s="2"/>
      <c r="C92" s="2"/>
      <c r="D92" s="2"/>
      <c r="E92" s="2"/>
      <c r="F92" s="2"/>
      <c r="G92" s="2"/>
      <c r="H92" s="2"/>
      <c r="I92" s="2"/>
      <c r="J92" s="2"/>
      <c r="K92" s="2"/>
      <c r="L92" s="2"/>
      <c r="M92" s="2"/>
      <c r="N92" s="2"/>
      <c r="O92" s="2"/>
      <c r="P92" s="2"/>
      <c r="Q92" s="2"/>
    </row>
    <row r="93" spans="1:17" ht="15.75" customHeight="1" x14ac:dyDescent="0.25">
      <c r="A93" s="2"/>
      <c r="B93" s="2"/>
      <c r="C93" s="2"/>
      <c r="D93" s="2"/>
      <c r="E93" s="2"/>
      <c r="F93" s="2"/>
      <c r="G93" s="2"/>
      <c r="H93" s="2"/>
      <c r="I93" s="2"/>
      <c r="J93" s="2"/>
      <c r="K93" s="2"/>
      <c r="L93" s="2"/>
      <c r="M93" s="2"/>
      <c r="N93" s="2"/>
      <c r="O93" s="2"/>
      <c r="P93" s="2"/>
      <c r="Q93" s="2"/>
    </row>
    <row r="94" spans="1:17" ht="15.75" customHeight="1" x14ac:dyDescent="0.25">
      <c r="A94" s="2"/>
      <c r="B94" s="2"/>
      <c r="C94" s="2"/>
      <c r="D94" s="2"/>
      <c r="E94" s="2"/>
      <c r="F94" s="2"/>
      <c r="G94" s="2"/>
      <c r="H94" s="2"/>
      <c r="I94" s="2"/>
      <c r="J94" s="2"/>
      <c r="K94" s="2"/>
      <c r="L94" s="2"/>
      <c r="M94" s="2"/>
      <c r="N94" s="2"/>
      <c r="O94" s="2"/>
      <c r="P94" s="2"/>
      <c r="Q94" s="2"/>
    </row>
    <row r="95" spans="1:17" ht="15.75" customHeight="1" x14ac:dyDescent="0.25">
      <c r="A95" s="2"/>
      <c r="B95" s="2"/>
      <c r="C95" s="2"/>
      <c r="D95" s="2"/>
      <c r="E95" s="2"/>
      <c r="F95" s="2"/>
      <c r="G95" s="2"/>
      <c r="H95" s="2"/>
      <c r="I95" s="2"/>
      <c r="J95" s="2"/>
      <c r="K95" s="2"/>
      <c r="L95" s="2"/>
      <c r="M95" s="2"/>
      <c r="N95" s="2"/>
      <c r="O95" s="2"/>
      <c r="P95" s="2"/>
      <c r="Q95" s="2"/>
    </row>
    <row r="96" spans="1:17" ht="15.75" customHeight="1" x14ac:dyDescent="0.25">
      <c r="A96" s="2"/>
      <c r="B96" s="2"/>
      <c r="C96" s="2"/>
      <c r="D96" s="2"/>
      <c r="E96" s="2"/>
      <c r="F96" s="2"/>
      <c r="G96" s="2"/>
      <c r="H96" s="2"/>
      <c r="I96" s="2"/>
      <c r="J96" s="2"/>
      <c r="K96" s="2"/>
      <c r="L96" s="2"/>
      <c r="M96" s="2"/>
      <c r="N96" s="2"/>
      <c r="O96" s="2"/>
      <c r="P96" s="2"/>
      <c r="Q96" s="2"/>
    </row>
    <row r="97" spans="1:17" ht="15.75" customHeight="1" x14ac:dyDescent="0.25">
      <c r="A97" s="2"/>
      <c r="B97" s="2"/>
      <c r="C97" s="2"/>
      <c r="D97" s="2"/>
      <c r="E97" s="2"/>
      <c r="F97" s="2"/>
      <c r="G97" s="2"/>
      <c r="H97" s="2"/>
      <c r="I97" s="2"/>
      <c r="J97" s="2"/>
      <c r="K97" s="2"/>
      <c r="L97" s="2"/>
      <c r="M97" s="2"/>
      <c r="N97" s="2"/>
      <c r="O97" s="2"/>
      <c r="P97" s="2"/>
      <c r="Q97" s="2"/>
    </row>
    <row r="98" spans="1:17" ht="15.75" customHeight="1" x14ac:dyDescent="0.25">
      <c r="A98" s="2"/>
      <c r="B98" s="2"/>
      <c r="C98" s="2"/>
      <c r="D98" s="2"/>
      <c r="E98" s="2"/>
      <c r="F98" s="2"/>
      <c r="G98" s="2"/>
      <c r="H98" s="2"/>
      <c r="I98" s="2"/>
      <c r="J98" s="2"/>
      <c r="K98" s="2"/>
      <c r="L98" s="2"/>
      <c r="M98" s="2"/>
      <c r="N98" s="2"/>
      <c r="O98" s="2"/>
      <c r="P98" s="2"/>
      <c r="Q98" s="2"/>
    </row>
    <row r="99" spans="1:17" ht="15.75" customHeight="1" x14ac:dyDescent="0.25">
      <c r="A99" s="2"/>
      <c r="B99" s="2"/>
      <c r="C99" s="2"/>
      <c r="D99" s="2"/>
      <c r="E99" s="2"/>
      <c r="F99" s="2"/>
      <c r="G99" s="2"/>
      <c r="H99" s="2"/>
      <c r="I99" s="2"/>
      <c r="J99" s="2"/>
      <c r="K99" s="2"/>
      <c r="L99" s="2"/>
      <c r="M99" s="2"/>
      <c r="N99" s="2"/>
      <c r="O99" s="2"/>
      <c r="P99" s="2"/>
      <c r="Q99" s="2"/>
    </row>
    <row r="100" spans="1:17" ht="15.75" customHeight="1" x14ac:dyDescent="0.25">
      <c r="A100" s="2"/>
      <c r="B100" s="2"/>
      <c r="C100" s="2"/>
      <c r="D100" s="2"/>
      <c r="E100" s="2"/>
      <c r="F100" s="2"/>
      <c r="G100" s="2"/>
      <c r="H100" s="2"/>
      <c r="I100" s="2"/>
      <c r="J100" s="2"/>
      <c r="K100" s="2"/>
      <c r="L100" s="2"/>
      <c r="M100" s="2"/>
      <c r="N100" s="2"/>
      <c r="O100" s="2"/>
      <c r="P100" s="2"/>
      <c r="Q100" s="2"/>
    </row>
    <row r="101" spans="1:17" ht="15.75" customHeight="1" x14ac:dyDescent="0.25">
      <c r="A101" s="2"/>
      <c r="B101" s="2"/>
      <c r="C101" s="2"/>
      <c r="D101" s="2"/>
      <c r="E101" s="2"/>
      <c r="F101" s="2"/>
      <c r="G101" s="2"/>
      <c r="H101" s="2"/>
      <c r="I101" s="2"/>
      <c r="J101" s="2"/>
      <c r="K101" s="2"/>
      <c r="L101" s="2"/>
      <c r="M101" s="2"/>
      <c r="N101" s="2"/>
      <c r="O101" s="2"/>
      <c r="P101" s="2"/>
      <c r="Q101" s="2"/>
    </row>
  </sheetData>
  <mergeCells count="37">
    <mergeCell ref="L11:L12"/>
    <mergeCell ref="M11:N11"/>
    <mergeCell ref="A61:D61"/>
    <mergeCell ref="E61:J61"/>
    <mergeCell ref="A72:D72"/>
    <mergeCell ref="A62:G62"/>
    <mergeCell ref="A63:D64"/>
    <mergeCell ref="E63:G63"/>
    <mergeCell ref="E64:G64"/>
    <mergeCell ref="A66:J66"/>
    <mergeCell ref="H67:J67"/>
    <mergeCell ref="A9:B9"/>
    <mergeCell ref="C9:J9"/>
    <mergeCell ref="A10:B10"/>
    <mergeCell ref="C10:J10"/>
    <mergeCell ref="A11:A12"/>
    <mergeCell ref="B11:B12"/>
    <mergeCell ref="C11:C12"/>
    <mergeCell ref="D11:D12"/>
    <mergeCell ref="E11:E12"/>
    <mergeCell ref="F11:F12"/>
    <mergeCell ref="G11:G12"/>
    <mergeCell ref="H11:H12"/>
    <mergeCell ref="I11:I12"/>
    <mergeCell ref="J11:J12"/>
    <mergeCell ref="A6:B6"/>
    <mergeCell ref="C6:J6"/>
    <mergeCell ref="A7:B7"/>
    <mergeCell ref="C7:J7"/>
    <mergeCell ref="A8:B8"/>
    <mergeCell ref="C8:J8"/>
    <mergeCell ref="A1:J1"/>
    <mergeCell ref="A2:J2"/>
    <mergeCell ref="A3:J3"/>
    <mergeCell ref="A4:J4"/>
    <mergeCell ref="A5:B5"/>
    <mergeCell ref="C5:J5"/>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1"/>
  <sheetViews>
    <sheetView topLeftCell="H14" workbookViewId="0">
      <selection activeCell="M16" sqref="M16"/>
    </sheetView>
  </sheetViews>
  <sheetFormatPr defaultColWidth="14.42578125" defaultRowHeight="15" x14ac:dyDescent="0.25"/>
  <cols>
    <col min="1" max="1" width="10.5703125" style="102" customWidth="1"/>
    <col min="2" max="2" width="18.5703125" style="102" customWidth="1"/>
    <col min="3" max="4" width="12.7109375" style="102" customWidth="1"/>
    <col min="5" max="5" width="14.7109375" style="102" customWidth="1"/>
    <col min="6" max="6" width="12.42578125" style="102" customWidth="1"/>
    <col min="7" max="7" width="15.140625" style="102" customWidth="1"/>
    <col min="8" max="9" width="12.7109375" style="102" customWidth="1"/>
    <col min="10" max="10" width="15" style="102" customWidth="1"/>
    <col min="11" max="11" width="9.140625" style="102" customWidth="1"/>
    <col min="12" max="12" width="13" style="102" customWidth="1"/>
    <col min="13" max="13" width="12.7109375" style="102" customWidth="1"/>
    <col min="14" max="14" width="14.28515625" style="102" customWidth="1"/>
    <col min="15" max="15" width="7.85546875" style="102" customWidth="1"/>
    <col min="16" max="17" width="9.140625" style="102" customWidth="1"/>
    <col min="18" max="16384" width="14.42578125" style="102"/>
  </cols>
  <sheetData>
    <row r="1" spans="1:17" ht="24" x14ac:dyDescent="0.4">
      <c r="A1" s="108" t="s">
        <v>0</v>
      </c>
      <c r="B1" s="109"/>
      <c r="C1" s="109"/>
      <c r="D1" s="109"/>
      <c r="E1" s="109"/>
      <c r="F1" s="109"/>
      <c r="G1" s="109"/>
      <c r="H1" s="109"/>
      <c r="I1" s="109"/>
      <c r="J1" s="110"/>
      <c r="K1" s="1"/>
      <c r="L1" s="2"/>
      <c r="M1" s="2"/>
      <c r="N1" s="2"/>
      <c r="O1" s="3"/>
      <c r="P1" s="4" t="s">
        <v>1</v>
      </c>
      <c r="Q1" s="2"/>
    </row>
    <row r="2" spans="1:17" ht="18.75" x14ac:dyDescent="0.3">
      <c r="A2" s="111" t="s">
        <v>2</v>
      </c>
      <c r="B2" s="109"/>
      <c r="C2" s="109"/>
      <c r="D2" s="109"/>
      <c r="E2" s="109"/>
      <c r="F2" s="109"/>
      <c r="G2" s="109"/>
      <c r="H2" s="109"/>
      <c r="I2" s="109"/>
      <c r="J2" s="110"/>
      <c r="K2" s="2"/>
      <c r="L2" s="2"/>
      <c r="M2" s="2"/>
      <c r="N2" s="2"/>
      <c r="O2" s="5"/>
      <c r="P2" s="4" t="s">
        <v>3</v>
      </c>
      <c r="Q2" s="2"/>
    </row>
    <row r="3" spans="1:17" ht="18.75" customHeight="1" x14ac:dyDescent="0.25">
      <c r="A3" s="112" t="s">
        <v>278</v>
      </c>
      <c r="B3" s="113"/>
      <c r="C3" s="113"/>
      <c r="D3" s="113"/>
      <c r="E3" s="113"/>
      <c r="F3" s="113"/>
      <c r="G3" s="113"/>
      <c r="H3" s="113"/>
      <c r="I3" s="113"/>
      <c r="J3" s="114"/>
      <c r="K3" s="6"/>
      <c r="L3" s="6"/>
      <c r="N3" s="6"/>
      <c r="O3" s="6"/>
      <c r="P3" s="6"/>
      <c r="Q3" s="6"/>
    </row>
    <row r="4" spans="1:17" ht="24" x14ac:dyDescent="0.4">
      <c r="A4" s="108" t="s">
        <v>4</v>
      </c>
      <c r="B4" s="109"/>
      <c r="C4" s="109"/>
      <c r="D4" s="109"/>
      <c r="E4" s="109"/>
      <c r="F4" s="109"/>
      <c r="G4" s="109"/>
      <c r="H4" s="109"/>
      <c r="I4" s="109"/>
      <c r="J4" s="110"/>
      <c r="K4" s="2"/>
      <c r="L4" s="2"/>
      <c r="M4" s="6"/>
      <c r="N4" s="2"/>
      <c r="O4" s="2"/>
      <c r="P4" s="2"/>
      <c r="Q4" s="2"/>
    </row>
    <row r="5" spans="1:17" x14ac:dyDescent="0.25">
      <c r="A5" s="115" t="s">
        <v>5</v>
      </c>
      <c r="B5" s="110"/>
      <c r="C5" s="116" t="s">
        <v>6</v>
      </c>
      <c r="D5" s="109"/>
      <c r="E5" s="109"/>
      <c r="F5" s="109"/>
      <c r="G5" s="109"/>
      <c r="H5" s="109"/>
      <c r="I5" s="109"/>
      <c r="J5" s="110"/>
      <c r="K5" s="2"/>
      <c r="L5" s="2"/>
      <c r="M5" s="2"/>
      <c r="N5" s="2"/>
      <c r="O5" s="2"/>
      <c r="P5" s="2"/>
      <c r="Q5" s="2"/>
    </row>
    <row r="6" spans="1:17" ht="45" customHeight="1" x14ac:dyDescent="0.25">
      <c r="A6" s="117" t="s">
        <v>7</v>
      </c>
      <c r="B6" s="110"/>
      <c r="C6" s="118" t="s">
        <v>8</v>
      </c>
      <c r="D6" s="109"/>
      <c r="E6" s="109"/>
      <c r="F6" s="109"/>
      <c r="G6" s="109"/>
      <c r="H6" s="109"/>
      <c r="I6" s="109"/>
      <c r="J6" s="110"/>
      <c r="K6" s="2"/>
      <c r="L6" s="2"/>
      <c r="M6" s="2"/>
      <c r="N6" s="2"/>
      <c r="O6" s="2"/>
      <c r="P6" s="2"/>
      <c r="Q6" s="2"/>
    </row>
    <row r="7" spans="1:17" x14ac:dyDescent="0.25">
      <c r="A7" s="117" t="s">
        <v>9</v>
      </c>
      <c r="B7" s="110"/>
      <c r="C7" s="119" t="s">
        <v>10</v>
      </c>
      <c r="D7" s="109"/>
      <c r="E7" s="109"/>
      <c r="F7" s="109"/>
      <c r="G7" s="109"/>
      <c r="H7" s="109"/>
      <c r="I7" s="109"/>
      <c r="J7" s="110"/>
      <c r="K7" s="2"/>
      <c r="L7" s="2"/>
      <c r="M7" s="2"/>
      <c r="N7" s="2"/>
      <c r="O7" s="2"/>
      <c r="P7" s="2"/>
      <c r="Q7" s="2"/>
    </row>
    <row r="8" spans="1:17" x14ac:dyDescent="0.25">
      <c r="A8" s="117" t="s">
        <v>11</v>
      </c>
      <c r="B8" s="110"/>
      <c r="C8" s="119" t="s">
        <v>12</v>
      </c>
      <c r="D8" s="109"/>
      <c r="E8" s="109"/>
      <c r="F8" s="109"/>
      <c r="G8" s="109"/>
      <c r="H8" s="109"/>
      <c r="I8" s="109"/>
      <c r="J8" s="110"/>
      <c r="K8" s="2"/>
      <c r="L8" s="2"/>
      <c r="M8" s="2"/>
      <c r="N8" s="2"/>
      <c r="O8" s="2"/>
      <c r="P8" s="2"/>
      <c r="Q8" s="2"/>
    </row>
    <row r="9" spans="1:17" x14ac:dyDescent="0.25">
      <c r="A9" s="120" t="s">
        <v>13</v>
      </c>
      <c r="B9" s="110"/>
      <c r="C9" s="121" t="s">
        <v>282</v>
      </c>
      <c r="D9" s="122"/>
      <c r="E9" s="122"/>
      <c r="F9" s="122"/>
      <c r="G9" s="122"/>
      <c r="H9" s="122"/>
      <c r="I9" s="122"/>
      <c r="J9" s="123"/>
      <c r="K9" s="6"/>
      <c r="L9" s="6"/>
      <c r="M9" s="6"/>
      <c r="N9" s="6"/>
      <c r="O9" s="6"/>
      <c r="P9" s="6"/>
      <c r="Q9" s="6"/>
    </row>
    <row r="10" spans="1:17" x14ac:dyDescent="0.25">
      <c r="A10" s="117" t="s">
        <v>14</v>
      </c>
      <c r="B10" s="110"/>
      <c r="C10" s="121"/>
      <c r="D10" s="122"/>
      <c r="E10" s="122"/>
      <c r="F10" s="122"/>
      <c r="G10" s="122"/>
      <c r="H10" s="122"/>
      <c r="I10" s="122"/>
      <c r="J10" s="123"/>
      <c r="K10" s="2"/>
      <c r="L10" s="2"/>
      <c r="M10" s="2"/>
      <c r="N10" s="2"/>
      <c r="O10" s="2"/>
      <c r="P10" s="2"/>
      <c r="Q10" s="2"/>
    </row>
    <row r="11" spans="1:17" ht="33" customHeight="1" x14ac:dyDescent="0.25">
      <c r="A11" s="124" t="s">
        <v>15</v>
      </c>
      <c r="B11" s="124" t="s">
        <v>16</v>
      </c>
      <c r="C11" s="126" t="s">
        <v>17</v>
      </c>
      <c r="D11" s="126" t="s">
        <v>18</v>
      </c>
      <c r="E11" s="124" t="s">
        <v>19</v>
      </c>
      <c r="F11" s="124" t="s">
        <v>15</v>
      </c>
      <c r="G11" s="124" t="s">
        <v>16</v>
      </c>
      <c r="H11" s="126" t="s">
        <v>17</v>
      </c>
      <c r="I11" s="126" t="s">
        <v>18</v>
      </c>
      <c r="J11" s="124" t="s">
        <v>19</v>
      </c>
      <c r="K11" s="2"/>
      <c r="L11" s="175" t="s">
        <v>16</v>
      </c>
      <c r="M11" s="176" t="s">
        <v>293</v>
      </c>
      <c r="N11" s="176"/>
      <c r="O11" s="2"/>
      <c r="P11" s="2"/>
      <c r="Q11" s="2"/>
    </row>
    <row r="12" spans="1:17" ht="13.5" customHeight="1" x14ac:dyDescent="0.25">
      <c r="A12" s="125"/>
      <c r="B12" s="125"/>
      <c r="C12" s="125"/>
      <c r="D12" s="125"/>
      <c r="E12" s="125"/>
      <c r="F12" s="125"/>
      <c r="G12" s="125"/>
      <c r="H12" s="125"/>
      <c r="I12" s="125"/>
      <c r="J12" s="125"/>
      <c r="K12" s="2"/>
      <c r="L12" s="175"/>
      <c r="M12" s="7" t="s">
        <v>17</v>
      </c>
      <c r="N12" s="2" t="s">
        <v>18</v>
      </c>
      <c r="O12" s="2"/>
      <c r="P12" s="2"/>
      <c r="Q12" s="2"/>
    </row>
    <row r="13" spans="1:17" x14ac:dyDescent="0.25">
      <c r="A13" s="8">
        <v>1</v>
      </c>
      <c r="B13" s="9" t="s">
        <v>20</v>
      </c>
      <c r="C13" s="38">
        <v>0</v>
      </c>
      <c r="D13" s="98">
        <v>210</v>
      </c>
      <c r="E13" s="11">
        <f t="shared" ref="E13:E60" si="0">SUM(C13,D13)</f>
        <v>210</v>
      </c>
      <c r="F13" s="8">
        <v>49</v>
      </c>
      <c r="G13" s="12" t="s">
        <v>21</v>
      </c>
      <c r="H13" s="38">
        <v>0</v>
      </c>
      <c r="I13" s="98">
        <v>210</v>
      </c>
      <c r="J13" s="8">
        <f t="shared" ref="J13:J60" si="1">SUM(H13,I13)</f>
        <v>210</v>
      </c>
      <c r="K13" s="2"/>
      <c r="L13" s="2"/>
      <c r="M13" s="7"/>
      <c r="N13" s="7"/>
      <c r="O13" s="2"/>
      <c r="P13" s="2"/>
      <c r="Q13" s="2"/>
    </row>
    <row r="14" spans="1:17" x14ac:dyDescent="0.25">
      <c r="A14" s="8">
        <f t="shared" ref="A14:A36" si="2">A13+1</f>
        <v>2</v>
      </c>
      <c r="B14" s="9" t="s">
        <v>22</v>
      </c>
      <c r="C14" s="38">
        <v>0</v>
      </c>
      <c r="D14" s="98">
        <v>210</v>
      </c>
      <c r="E14" s="11">
        <f t="shared" si="0"/>
        <v>210</v>
      </c>
      <c r="F14" s="8">
        <f t="shared" ref="F14:F36" si="3">F13+1</f>
        <v>50</v>
      </c>
      <c r="G14" s="12" t="s">
        <v>23</v>
      </c>
      <c r="H14" s="38">
        <v>0</v>
      </c>
      <c r="I14" s="98">
        <v>210</v>
      </c>
      <c r="J14" s="8">
        <f t="shared" si="1"/>
        <v>210</v>
      </c>
      <c r="K14" s="2"/>
      <c r="L14" s="2" t="s">
        <v>20</v>
      </c>
      <c r="M14" s="7">
        <f>AVERAGE(C13:C16)</f>
        <v>0</v>
      </c>
      <c r="N14" s="7">
        <f>AVERAGE(D13:D16)</f>
        <v>210</v>
      </c>
      <c r="O14" s="2"/>
      <c r="P14" s="2"/>
      <c r="Q14" s="2"/>
    </row>
    <row r="15" spans="1:17" x14ac:dyDescent="0.25">
      <c r="A15" s="8">
        <f t="shared" si="2"/>
        <v>3</v>
      </c>
      <c r="B15" s="9" t="s">
        <v>24</v>
      </c>
      <c r="C15" s="38">
        <v>0</v>
      </c>
      <c r="D15" s="98">
        <v>210</v>
      </c>
      <c r="E15" s="11">
        <f t="shared" si="0"/>
        <v>210</v>
      </c>
      <c r="F15" s="8">
        <f t="shared" si="3"/>
        <v>51</v>
      </c>
      <c r="G15" s="12" t="s">
        <v>25</v>
      </c>
      <c r="H15" s="38">
        <v>0</v>
      </c>
      <c r="I15" s="98">
        <v>210</v>
      </c>
      <c r="J15" s="8">
        <f t="shared" si="1"/>
        <v>210</v>
      </c>
      <c r="K15" s="2"/>
      <c r="L15" s="2" t="s">
        <v>28</v>
      </c>
      <c r="M15" s="7">
        <f>AVERAGE(C17:C20)</f>
        <v>0</v>
      </c>
      <c r="N15" s="7">
        <f>AVERAGE(D17:D20)</f>
        <v>210</v>
      </c>
      <c r="O15" s="2"/>
      <c r="P15" s="2"/>
      <c r="Q15" s="2"/>
    </row>
    <row r="16" spans="1:17" x14ac:dyDescent="0.25">
      <c r="A16" s="8">
        <f t="shared" si="2"/>
        <v>4</v>
      </c>
      <c r="B16" s="9" t="s">
        <v>26</v>
      </c>
      <c r="C16" s="38">
        <v>0</v>
      </c>
      <c r="D16" s="98">
        <v>210</v>
      </c>
      <c r="E16" s="11">
        <f t="shared" si="0"/>
        <v>210</v>
      </c>
      <c r="F16" s="8">
        <f t="shared" si="3"/>
        <v>52</v>
      </c>
      <c r="G16" s="12" t="s">
        <v>27</v>
      </c>
      <c r="H16" s="38">
        <v>0</v>
      </c>
      <c r="I16" s="98">
        <v>210</v>
      </c>
      <c r="J16" s="8">
        <f t="shared" si="1"/>
        <v>210</v>
      </c>
      <c r="K16" s="2"/>
      <c r="L16" s="2" t="s">
        <v>36</v>
      </c>
      <c r="M16" s="7">
        <f>AVERAGE(C21:C24)</f>
        <v>0</v>
      </c>
      <c r="N16" s="7">
        <f>AVERAGE(D21:D24)</f>
        <v>210</v>
      </c>
      <c r="O16" s="2"/>
      <c r="P16" s="2"/>
      <c r="Q16" s="2"/>
    </row>
    <row r="17" spans="1:17" x14ac:dyDescent="0.25">
      <c r="A17" s="8">
        <f t="shared" si="2"/>
        <v>5</v>
      </c>
      <c r="B17" s="9" t="s">
        <v>28</v>
      </c>
      <c r="C17" s="38">
        <v>0</v>
      </c>
      <c r="D17" s="98">
        <v>210</v>
      </c>
      <c r="E17" s="11">
        <f t="shared" si="0"/>
        <v>210</v>
      </c>
      <c r="F17" s="8">
        <f t="shared" si="3"/>
        <v>53</v>
      </c>
      <c r="G17" s="12" t="s">
        <v>29</v>
      </c>
      <c r="H17" s="38">
        <v>0</v>
      </c>
      <c r="I17" s="98">
        <v>210</v>
      </c>
      <c r="J17" s="8">
        <f t="shared" si="1"/>
        <v>210</v>
      </c>
      <c r="K17" s="2"/>
      <c r="L17" s="2" t="s">
        <v>44</v>
      </c>
      <c r="M17" s="7">
        <f>AVERAGE(C25:C28)</f>
        <v>0</v>
      </c>
      <c r="N17" s="7">
        <f>AVERAGE(D25:D28)</f>
        <v>210</v>
      </c>
      <c r="O17" s="2"/>
      <c r="P17" s="2"/>
      <c r="Q17" s="2"/>
    </row>
    <row r="18" spans="1:17" x14ac:dyDescent="0.25">
      <c r="A18" s="8">
        <f t="shared" si="2"/>
        <v>6</v>
      </c>
      <c r="B18" s="9" t="s">
        <v>30</v>
      </c>
      <c r="C18" s="38">
        <v>0</v>
      </c>
      <c r="D18" s="98">
        <v>210</v>
      </c>
      <c r="E18" s="11">
        <f t="shared" si="0"/>
        <v>210</v>
      </c>
      <c r="F18" s="8">
        <f t="shared" si="3"/>
        <v>54</v>
      </c>
      <c r="G18" s="12" t="s">
        <v>31</v>
      </c>
      <c r="H18" s="38">
        <v>0</v>
      </c>
      <c r="I18" s="98">
        <v>210</v>
      </c>
      <c r="J18" s="8">
        <f t="shared" si="1"/>
        <v>210</v>
      </c>
      <c r="K18" s="2"/>
      <c r="L18" s="2" t="s">
        <v>52</v>
      </c>
      <c r="M18" s="7">
        <f>AVERAGE(C29:C32)</f>
        <v>0</v>
      </c>
      <c r="N18" s="7">
        <f>AVERAGE(D29:D32)</f>
        <v>210</v>
      </c>
      <c r="O18" s="2"/>
      <c r="P18" s="2"/>
      <c r="Q18" s="2"/>
    </row>
    <row r="19" spans="1:17" x14ac:dyDescent="0.25">
      <c r="A19" s="8">
        <f t="shared" si="2"/>
        <v>7</v>
      </c>
      <c r="B19" s="9" t="s">
        <v>32</v>
      </c>
      <c r="C19" s="38">
        <v>0</v>
      </c>
      <c r="D19" s="98">
        <v>210</v>
      </c>
      <c r="E19" s="11">
        <f t="shared" si="0"/>
        <v>210</v>
      </c>
      <c r="F19" s="8">
        <f t="shared" si="3"/>
        <v>55</v>
      </c>
      <c r="G19" s="12" t="s">
        <v>33</v>
      </c>
      <c r="H19" s="38">
        <v>0</v>
      </c>
      <c r="I19" s="98">
        <v>210</v>
      </c>
      <c r="J19" s="8">
        <f t="shared" si="1"/>
        <v>210</v>
      </c>
      <c r="K19" s="2"/>
      <c r="L19" s="2" t="s">
        <v>60</v>
      </c>
      <c r="M19" s="7">
        <f>AVERAGE(C33:C36)</f>
        <v>0</v>
      </c>
      <c r="N19" s="7">
        <f>AVERAGE(D33:D36)</f>
        <v>210</v>
      </c>
      <c r="O19" s="2"/>
      <c r="P19" s="2"/>
      <c r="Q19" s="2"/>
    </row>
    <row r="20" spans="1:17" x14ac:dyDescent="0.25">
      <c r="A20" s="8">
        <f t="shared" si="2"/>
        <v>8</v>
      </c>
      <c r="B20" s="9" t="s">
        <v>34</v>
      </c>
      <c r="C20" s="38">
        <v>0</v>
      </c>
      <c r="D20" s="98">
        <v>210</v>
      </c>
      <c r="E20" s="11">
        <f t="shared" si="0"/>
        <v>210</v>
      </c>
      <c r="F20" s="8">
        <f t="shared" si="3"/>
        <v>56</v>
      </c>
      <c r="G20" s="12" t="s">
        <v>35</v>
      </c>
      <c r="H20" s="38">
        <v>0</v>
      </c>
      <c r="I20" s="98">
        <v>210</v>
      </c>
      <c r="J20" s="8">
        <f t="shared" si="1"/>
        <v>210</v>
      </c>
      <c r="K20" s="2"/>
      <c r="L20" s="2" t="s">
        <v>68</v>
      </c>
      <c r="M20" s="7">
        <f>AVERAGE(C37:C40)</f>
        <v>0</v>
      </c>
      <c r="N20" s="7">
        <f>AVERAGE(D37:D40)</f>
        <v>210</v>
      </c>
      <c r="O20" s="2"/>
      <c r="P20" s="2"/>
      <c r="Q20" s="2"/>
    </row>
    <row r="21" spans="1:17" ht="15.75" customHeight="1" x14ac:dyDescent="0.25">
      <c r="A21" s="8">
        <f t="shared" si="2"/>
        <v>9</v>
      </c>
      <c r="B21" s="9" t="s">
        <v>36</v>
      </c>
      <c r="C21" s="38">
        <v>0</v>
      </c>
      <c r="D21" s="98">
        <v>210</v>
      </c>
      <c r="E21" s="11">
        <f t="shared" si="0"/>
        <v>210</v>
      </c>
      <c r="F21" s="8">
        <f t="shared" si="3"/>
        <v>57</v>
      </c>
      <c r="G21" s="12" t="s">
        <v>37</v>
      </c>
      <c r="H21" s="38">
        <v>0</v>
      </c>
      <c r="I21" s="98">
        <v>210</v>
      </c>
      <c r="J21" s="8">
        <f t="shared" si="1"/>
        <v>210</v>
      </c>
      <c r="K21" s="2"/>
      <c r="L21" s="2" t="s">
        <v>76</v>
      </c>
      <c r="M21" s="7">
        <f>AVERAGE(C41:C44)</f>
        <v>0</v>
      </c>
      <c r="N21" s="7">
        <f>AVERAGE(D41:D44)</f>
        <v>210</v>
      </c>
      <c r="O21" s="2"/>
      <c r="P21" s="2"/>
      <c r="Q21" s="2"/>
    </row>
    <row r="22" spans="1:17" ht="15.75" customHeight="1" x14ac:dyDescent="0.25">
      <c r="A22" s="8">
        <f t="shared" si="2"/>
        <v>10</v>
      </c>
      <c r="B22" s="9" t="s">
        <v>38</v>
      </c>
      <c r="C22" s="38">
        <v>0</v>
      </c>
      <c r="D22" s="98">
        <v>210</v>
      </c>
      <c r="E22" s="11">
        <f t="shared" si="0"/>
        <v>210</v>
      </c>
      <c r="F22" s="8">
        <f t="shared" si="3"/>
        <v>58</v>
      </c>
      <c r="G22" s="12" t="s">
        <v>39</v>
      </c>
      <c r="H22" s="38">
        <v>0</v>
      </c>
      <c r="I22" s="98">
        <v>210</v>
      </c>
      <c r="J22" s="8">
        <f t="shared" si="1"/>
        <v>210</v>
      </c>
      <c r="K22" s="2"/>
      <c r="L22" s="2" t="s">
        <v>84</v>
      </c>
      <c r="M22" s="7">
        <f>AVERAGE(C45:C48)</f>
        <v>0</v>
      </c>
      <c r="N22" s="7">
        <f>AVERAGE(D45:D48)</f>
        <v>210</v>
      </c>
      <c r="O22" s="2"/>
      <c r="P22" s="2"/>
      <c r="Q22" s="2"/>
    </row>
    <row r="23" spans="1:17" ht="15.75" customHeight="1" x14ac:dyDescent="0.25">
      <c r="A23" s="8">
        <f t="shared" si="2"/>
        <v>11</v>
      </c>
      <c r="B23" s="9" t="s">
        <v>40</v>
      </c>
      <c r="C23" s="38">
        <v>0</v>
      </c>
      <c r="D23" s="98">
        <v>210</v>
      </c>
      <c r="E23" s="11">
        <f t="shared" si="0"/>
        <v>210</v>
      </c>
      <c r="F23" s="8">
        <f t="shared" si="3"/>
        <v>59</v>
      </c>
      <c r="G23" s="12" t="s">
        <v>41</v>
      </c>
      <c r="H23" s="38">
        <v>0</v>
      </c>
      <c r="I23" s="98">
        <v>210</v>
      </c>
      <c r="J23" s="8">
        <f t="shared" si="1"/>
        <v>210</v>
      </c>
      <c r="K23" s="2"/>
      <c r="L23" s="2" t="s">
        <v>92</v>
      </c>
      <c r="M23" s="7">
        <f>AVERAGE(C49:C52)</f>
        <v>0</v>
      </c>
      <c r="N23" s="7">
        <f>AVERAGE(D49:D52)</f>
        <v>210</v>
      </c>
      <c r="O23" s="2"/>
      <c r="P23" s="2"/>
      <c r="Q23" s="2"/>
    </row>
    <row r="24" spans="1:17" ht="15.75" customHeight="1" x14ac:dyDescent="0.25">
      <c r="A24" s="8">
        <f t="shared" si="2"/>
        <v>12</v>
      </c>
      <c r="B24" s="9" t="s">
        <v>42</v>
      </c>
      <c r="C24" s="38">
        <v>0</v>
      </c>
      <c r="D24" s="98">
        <v>210</v>
      </c>
      <c r="E24" s="11">
        <f t="shared" si="0"/>
        <v>210</v>
      </c>
      <c r="F24" s="8">
        <f t="shared" si="3"/>
        <v>60</v>
      </c>
      <c r="G24" s="12" t="s">
        <v>43</v>
      </c>
      <c r="H24" s="38">
        <v>0</v>
      </c>
      <c r="I24" s="98">
        <v>210</v>
      </c>
      <c r="J24" s="8">
        <f t="shared" si="1"/>
        <v>210</v>
      </c>
      <c r="K24" s="2"/>
      <c r="L24" s="13" t="s">
        <v>100</v>
      </c>
      <c r="M24" s="7">
        <f>AVERAGE(C53:C56)</f>
        <v>0</v>
      </c>
      <c r="N24" s="7">
        <f>AVERAGE(D53:D56)</f>
        <v>210</v>
      </c>
      <c r="O24" s="2"/>
      <c r="P24" s="2"/>
      <c r="Q24" s="2"/>
    </row>
    <row r="25" spans="1:17" ht="15.75" customHeight="1" x14ac:dyDescent="0.25">
      <c r="A25" s="8">
        <f t="shared" si="2"/>
        <v>13</v>
      </c>
      <c r="B25" s="9" t="s">
        <v>44</v>
      </c>
      <c r="C25" s="38">
        <v>0</v>
      </c>
      <c r="D25" s="98">
        <v>210</v>
      </c>
      <c r="E25" s="11">
        <f t="shared" si="0"/>
        <v>210</v>
      </c>
      <c r="F25" s="8">
        <f t="shared" si="3"/>
        <v>61</v>
      </c>
      <c r="G25" s="12" t="s">
        <v>45</v>
      </c>
      <c r="H25" s="38">
        <v>0</v>
      </c>
      <c r="I25" s="98">
        <v>210</v>
      </c>
      <c r="J25" s="8">
        <f t="shared" si="1"/>
        <v>210</v>
      </c>
      <c r="K25" s="2"/>
      <c r="L25" s="16" t="s">
        <v>108</v>
      </c>
      <c r="M25" s="7">
        <f>AVERAGE(C57:C60)</f>
        <v>0</v>
      </c>
      <c r="N25" s="7">
        <f>AVERAGE(D57:D60)</f>
        <v>210</v>
      </c>
      <c r="O25" s="2"/>
      <c r="P25" s="2"/>
      <c r="Q25" s="2"/>
    </row>
    <row r="26" spans="1:17" ht="15.75" customHeight="1" x14ac:dyDescent="0.25">
      <c r="A26" s="8">
        <f t="shared" si="2"/>
        <v>14</v>
      </c>
      <c r="B26" s="9" t="s">
        <v>46</v>
      </c>
      <c r="C26" s="38">
        <v>0</v>
      </c>
      <c r="D26" s="98">
        <v>210</v>
      </c>
      <c r="E26" s="11">
        <f t="shared" si="0"/>
        <v>210</v>
      </c>
      <c r="F26" s="8">
        <f t="shared" si="3"/>
        <v>62</v>
      </c>
      <c r="G26" s="12" t="s">
        <v>47</v>
      </c>
      <c r="H26" s="38">
        <v>0</v>
      </c>
      <c r="I26" s="98">
        <v>210</v>
      </c>
      <c r="J26" s="8">
        <f t="shared" si="1"/>
        <v>210</v>
      </c>
      <c r="K26" s="2"/>
      <c r="L26" s="16" t="s">
        <v>21</v>
      </c>
      <c r="M26" s="7">
        <f>AVERAGE(H13:H16)</f>
        <v>0</v>
      </c>
      <c r="N26" s="7">
        <f>AVERAGE(I13:I16)</f>
        <v>210</v>
      </c>
      <c r="O26" s="2"/>
      <c r="P26" s="2"/>
      <c r="Q26" s="2"/>
    </row>
    <row r="27" spans="1:17" ht="15.75" customHeight="1" x14ac:dyDescent="0.25">
      <c r="A27" s="8">
        <f t="shared" si="2"/>
        <v>15</v>
      </c>
      <c r="B27" s="9" t="s">
        <v>48</v>
      </c>
      <c r="C27" s="38">
        <v>0</v>
      </c>
      <c r="D27" s="98">
        <v>210</v>
      </c>
      <c r="E27" s="11">
        <f t="shared" si="0"/>
        <v>210</v>
      </c>
      <c r="F27" s="8">
        <f t="shared" si="3"/>
        <v>63</v>
      </c>
      <c r="G27" s="12" t="s">
        <v>49</v>
      </c>
      <c r="H27" s="38">
        <v>0</v>
      </c>
      <c r="I27" s="98">
        <v>210</v>
      </c>
      <c r="J27" s="8">
        <f t="shared" si="1"/>
        <v>210</v>
      </c>
      <c r="K27" s="2"/>
      <c r="L27" s="24" t="s">
        <v>29</v>
      </c>
      <c r="M27" s="7">
        <f>AVERAGE(H17:H20)</f>
        <v>0</v>
      </c>
      <c r="N27" s="7">
        <f>AVERAGE(I17:I20)</f>
        <v>210</v>
      </c>
      <c r="O27" s="2"/>
      <c r="P27" s="2"/>
      <c r="Q27" s="2"/>
    </row>
    <row r="28" spans="1:17" ht="15.75" customHeight="1" x14ac:dyDescent="0.25">
      <c r="A28" s="8">
        <f t="shared" si="2"/>
        <v>16</v>
      </c>
      <c r="B28" s="9" t="s">
        <v>50</v>
      </c>
      <c r="C28" s="38">
        <v>0</v>
      </c>
      <c r="D28" s="98">
        <v>210</v>
      </c>
      <c r="E28" s="11">
        <f t="shared" si="0"/>
        <v>210</v>
      </c>
      <c r="F28" s="8">
        <f t="shared" si="3"/>
        <v>64</v>
      </c>
      <c r="G28" s="12" t="s">
        <v>51</v>
      </c>
      <c r="H28" s="38">
        <v>0</v>
      </c>
      <c r="I28" s="98">
        <v>210</v>
      </c>
      <c r="J28" s="8">
        <f t="shared" si="1"/>
        <v>210</v>
      </c>
      <c r="K28" s="2"/>
      <c r="L28" s="2" t="s">
        <v>37</v>
      </c>
      <c r="M28" s="7">
        <f>AVERAGE(H21:H24)</f>
        <v>0</v>
      </c>
      <c r="N28" s="7">
        <f>AVERAGE(I21:I24)</f>
        <v>210</v>
      </c>
      <c r="O28" s="2"/>
      <c r="P28" s="2"/>
      <c r="Q28" s="2"/>
    </row>
    <row r="29" spans="1:17" ht="15.75" customHeight="1" x14ac:dyDescent="0.25">
      <c r="A29" s="8">
        <f t="shared" si="2"/>
        <v>17</v>
      </c>
      <c r="B29" s="9" t="s">
        <v>52</v>
      </c>
      <c r="C29" s="38">
        <v>0</v>
      </c>
      <c r="D29" s="98">
        <v>210</v>
      </c>
      <c r="E29" s="11">
        <f t="shared" si="0"/>
        <v>210</v>
      </c>
      <c r="F29" s="8">
        <f t="shared" si="3"/>
        <v>65</v>
      </c>
      <c r="G29" s="12" t="s">
        <v>53</v>
      </c>
      <c r="H29" s="38">
        <v>0</v>
      </c>
      <c r="I29" s="98">
        <v>210</v>
      </c>
      <c r="J29" s="8">
        <f t="shared" si="1"/>
        <v>210</v>
      </c>
      <c r="K29" s="2"/>
      <c r="L29" s="2" t="s">
        <v>45</v>
      </c>
      <c r="M29" s="7">
        <f>AVERAGE(H25:H28)</f>
        <v>0</v>
      </c>
      <c r="N29" s="7">
        <f>AVERAGE(I25:I28)</f>
        <v>210</v>
      </c>
      <c r="O29" s="2"/>
      <c r="P29" s="2"/>
      <c r="Q29" s="2"/>
    </row>
    <row r="30" spans="1:17" ht="15.75" customHeight="1" x14ac:dyDescent="0.25">
      <c r="A30" s="8">
        <f t="shared" si="2"/>
        <v>18</v>
      </c>
      <c r="B30" s="9" t="s">
        <v>54</v>
      </c>
      <c r="C30" s="38">
        <v>0</v>
      </c>
      <c r="D30" s="98">
        <v>210</v>
      </c>
      <c r="E30" s="11">
        <f t="shared" si="0"/>
        <v>210</v>
      </c>
      <c r="F30" s="8">
        <f t="shared" si="3"/>
        <v>66</v>
      </c>
      <c r="G30" s="12" t="s">
        <v>55</v>
      </c>
      <c r="H30" s="38">
        <v>0</v>
      </c>
      <c r="I30" s="98">
        <v>210</v>
      </c>
      <c r="J30" s="8">
        <f t="shared" si="1"/>
        <v>210</v>
      </c>
      <c r="K30" s="2"/>
      <c r="L30" s="2" t="s">
        <v>53</v>
      </c>
      <c r="M30" s="7">
        <f>AVERAGE(H29:H32)</f>
        <v>0</v>
      </c>
      <c r="N30" s="7">
        <f>AVERAGE(I29:I32)</f>
        <v>210</v>
      </c>
      <c r="O30" s="2"/>
      <c r="P30" s="2"/>
      <c r="Q30" s="2"/>
    </row>
    <row r="31" spans="1:17" ht="15.75" customHeight="1" x14ac:dyDescent="0.25">
      <c r="A31" s="8">
        <f t="shared" si="2"/>
        <v>19</v>
      </c>
      <c r="B31" s="9" t="s">
        <v>56</v>
      </c>
      <c r="C31" s="38">
        <v>0</v>
      </c>
      <c r="D31" s="98">
        <v>210</v>
      </c>
      <c r="E31" s="11">
        <f t="shared" si="0"/>
        <v>210</v>
      </c>
      <c r="F31" s="8">
        <f t="shared" si="3"/>
        <v>67</v>
      </c>
      <c r="G31" s="12" t="s">
        <v>57</v>
      </c>
      <c r="H31" s="38">
        <v>0</v>
      </c>
      <c r="I31" s="98">
        <v>210</v>
      </c>
      <c r="J31" s="8">
        <f t="shared" si="1"/>
        <v>210</v>
      </c>
      <c r="K31" s="2"/>
      <c r="L31" s="2" t="s">
        <v>61</v>
      </c>
      <c r="M31" s="7">
        <f>AVERAGE(H33:H36)</f>
        <v>0</v>
      </c>
      <c r="N31" s="7">
        <f>AVERAGE(I33:I36)</f>
        <v>210</v>
      </c>
      <c r="O31" s="2"/>
      <c r="P31" s="2"/>
      <c r="Q31" s="2"/>
    </row>
    <row r="32" spans="1:17" ht="15.75" customHeight="1" x14ac:dyDescent="0.25">
      <c r="A32" s="8">
        <f t="shared" si="2"/>
        <v>20</v>
      </c>
      <c r="B32" s="9" t="s">
        <v>58</v>
      </c>
      <c r="C32" s="38">
        <v>0</v>
      </c>
      <c r="D32" s="98">
        <v>210</v>
      </c>
      <c r="E32" s="11">
        <f t="shared" si="0"/>
        <v>210</v>
      </c>
      <c r="F32" s="8">
        <f t="shared" si="3"/>
        <v>68</v>
      </c>
      <c r="G32" s="12" t="s">
        <v>59</v>
      </c>
      <c r="H32" s="38">
        <v>0</v>
      </c>
      <c r="I32" s="98">
        <v>210</v>
      </c>
      <c r="J32" s="8">
        <f t="shared" si="1"/>
        <v>210</v>
      </c>
      <c r="K32" s="2"/>
      <c r="L32" s="2" t="s">
        <v>69</v>
      </c>
      <c r="M32" s="7">
        <f>AVERAGE(H37:H40)</f>
        <v>0</v>
      </c>
      <c r="N32" s="7">
        <f>AVERAGE(I37:I40)</f>
        <v>210</v>
      </c>
      <c r="O32" s="2"/>
      <c r="P32" s="2"/>
      <c r="Q32" s="2"/>
    </row>
    <row r="33" spans="1:17" ht="15.75" customHeight="1" x14ac:dyDescent="0.25">
      <c r="A33" s="8">
        <f t="shared" si="2"/>
        <v>21</v>
      </c>
      <c r="B33" s="9" t="s">
        <v>60</v>
      </c>
      <c r="C33" s="38">
        <v>0</v>
      </c>
      <c r="D33" s="98">
        <v>210</v>
      </c>
      <c r="E33" s="11">
        <f t="shared" si="0"/>
        <v>210</v>
      </c>
      <c r="F33" s="8">
        <f t="shared" si="3"/>
        <v>69</v>
      </c>
      <c r="G33" s="12" t="s">
        <v>61</v>
      </c>
      <c r="H33" s="38">
        <v>0</v>
      </c>
      <c r="I33" s="98">
        <v>210</v>
      </c>
      <c r="J33" s="8">
        <f t="shared" si="1"/>
        <v>210</v>
      </c>
      <c r="K33" s="2"/>
      <c r="L33" s="2" t="s">
        <v>77</v>
      </c>
      <c r="M33" s="7">
        <f>AVERAGE(H41:H44)</f>
        <v>0</v>
      </c>
      <c r="N33" s="7">
        <f>AVERAGE(I41:I44)</f>
        <v>210</v>
      </c>
      <c r="O33" s="2"/>
      <c r="P33" s="2"/>
      <c r="Q33" s="2"/>
    </row>
    <row r="34" spans="1:17" ht="15.75" customHeight="1" x14ac:dyDescent="0.25">
      <c r="A34" s="8">
        <f t="shared" si="2"/>
        <v>22</v>
      </c>
      <c r="B34" s="9" t="s">
        <v>62</v>
      </c>
      <c r="C34" s="38">
        <v>0</v>
      </c>
      <c r="D34" s="98">
        <v>210</v>
      </c>
      <c r="E34" s="11">
        <f t="shared" si="0"/>
        <v>210</v>
      </c>
      <c r="F34" s="8">
        <f t="shared" si="3"/>
        <v>70</v>
      </c>
      <c r="G34" s="12" t="s">
        <v>63</v>
      </c>
      <c r="H34" s="38">
        <v>0</v>
      </c>
      <c r="I34" s="98">
        <v>210</v>
      </c>
      <c r="J34" s="8">
        <f t="shared" si="1"/>
        <v>210</v>
      </c>
      <c r="K34" s="2"/>
      <c r="L34" s="2" t="s">
        <v>85</v>
      </c>
      <c r="M34" s="7">
        <f>AVERAGE(H45:H48)</f>
        <v>0</v>
      </c>
      <c r="N34" s="7">
        <f>AVERAGE(I45:I48)</f>
        <v>210</v>
      </c>
      <c r="O34" s="2"/>
      <c r="P34" s="2"/>
      <c r="Q34" s="2"/>
    </row>
    <row r="35" spans="1:17" ht="15.75" customHeight="1" x14ac:dyDescent="0.25">
      <c r="A35" s="8">
        <f t="shared" si="2"/>
        <v>23</v>
      </c>
      <c r="B35" s="9" t="s">
        <v>64</v>
      </c>
      <c r="C35" s="38">
        <v>0</v>
      </c>
      <c r="D35" s="98">
        <v>210</v>
      </c>
      <c r="E35" s="11">
        <f t="shared" si="0"/>
        <v>210</v>
      </c>
      <c r="F35" s="8">
        <f t="shared" si="3"/>
        <v>71</v>
      </c>
      <c r="G35" s="12" t="s">
        <v>65</v>
      </c>
      <c r="H35" s="38">
        <v>0</v>
      </c>
      <c r="I35" s="98">
        <v>210</v>
      </c>
      <c r="J35" s="8">
        <f t="shared" si="1"/>
        <v>210</v>
      </c>
      <c r="K35" s="2"/>
      <c r="L35" s="2" t="s">
        <v>93</v>
      </c>
      <c r="M35" s="7">
        <f>AVERAGE(H49:H52)</f>
        <v>0</v>
      </c>
      <c r="N35" s="7">
        <f>AVERAGE(I49:I52)</f>
        <v>210</v>
      </c>
      <c r="O35" s="2"/>
      <c r="P35" s="2"/>
      <c r="Q35" s="2"/>
    </row>
    <row r="36" spans="1:17" ht="15.75" customHeight="1" x14ac:dyDescent="0.25">
      <c r="A36" s="8">
        <f t="shared" si="2"/>
        <v>24</v>
      </c>
      <c r="B36" s="9" t="s">
        <v>66</v>
      </c>
      <c r="C36" s="38">
        <v>0</v>
      </c>
      <c r="D36" s="98">
        <v>210</v>
      </c>
      <c r="E36" s="11">
        <f t="shared" si="0"/>
        <v>210</v>
      </c>
      <c r="F36" s="8">
        <f t="shared" si="3"/>
        <v>72</v>
      </c>
      <c r="G36" s="12" t="s">
        <v>67</v>
      </c>
      <c r="H36" s="38">
        <v>0</v>
      </c>
      <c r="I36" s="98">
        <v>210</v>
      </c>
      <c r="J36" s="8">
        <f t="shared" si="1"/>
        <v>210</v>
      </c>
      <c r="K36" s="2"/>
      <c r="L36" s="107" t="s">
        <v>101</v>
      </c>
      <c r="M36" s="7">
        <f>AVERAGE(H53:H56)</f>
        <v>0</v>
      </c>
      <c r="N36" s="7">
        <f>AVERAGE(I53:I56)</f>
        <v>210</v>
      </c>
      <c r="O36" s="2"/>
      <c r="P36" s="2"/>
      <c r="Q36" s="2"/>
    </row>
    <row r="37" spans="1:17" ht="15.75" customHeight="1" x14ac:dyDescent="0.25">
      <c r="A37" s="8">
        <v>25</v>
      </c>
      <c r="B37" s="9" t="s">
        <v>68</v>
      </c>
      <c r="C37" s="38">
        <v>0</v>
      </c>
      <c r="D37" s="98">
        <v>210</v>
      </c>
      <c r="E37" s="11">
        <f t="shared" si="0"/>
        <v>210</v>
      </c>
      <c r="F37" s="8">
        <v>73</v>
      </c>
      <c r="G37" s="12" t="s">
        <v>69</v>
      </c>
      <c r="H37" s="38">
        <v>0</v>
      </c>
      <c r="I37" s="98">
        <v>210</v>
      </c>
      <c r="J37" s="8">
        <f t="shared" si="1"/>
        <v>210</v>
      </c>
      <c r="K37" s="2"/>
      <c r="L37" s="107" t="s">
        <v>109</v>
      </c>
      <c r="M37" s="7">
        <f>AVERAGE(H57:H60)</f>
        <v>0</v>
      </c>
      <c r="N37" s="7">
        <f>AVERAGE(I57:I60)</f>
        <v>210</v>
      </c>
      <c r="O37" s="2"/>
      <c r="P37" s="2"/>
      <c r="Q37" s="2"/>
    </row>
    <row r="38" spans="1:17" ht="15.75" customHeight="1" x14ac:dyDescent="0.25">
      <c r="A38" s="8">
        <f t="shared" ref="A38:A60" si="4">A37+1</f>
        <v>26</v>
      </c>
      <c r="B38" s="9" t="s">
        <v>70</v>
      </c>
      <c r="C38" s="38">
        <v>0</v>
      </c>
      <c r="D38" s="98">
        <v>210</v>
      </c>
      <c r="E38" s="8">
        <f t="shared" si="0"/>
        <v>210</v>
      </c>
      <c r="F38" s="8">
        <f t="shared" ref="F38:F60" si="5">F37+1</f>
        <v>74</v>
      </c>
      <c r="G38" s="12" t="s">
        <v>71</v>
      </c>
      <c r="H38" s="38">
        <v>0</v>
      </c>
      <c r="I38" s="98">
        <v>210</v>
      </c>
      <c r="J38" s="8">
        <f t="shared" si="1"/>
        <v>210</v>
      </c>
      <c r="K38" s="2"/>
      <c r="L38" s="107" t="s">
        <v>294</v>
      </c>
      <c r="M38" s="107">
        <f>AVERAGE(M14:M37)</f>
        <v>0</v>
      </c>
      <c r="N38" s="107">
        <f>AVERAGE(N14:N37)</f>
        <v>210</v>
      </c>
      <c r="O38" s="2"/>
      <c r="P38" s="2"/>
      <c r="Q38" s="2"/>
    </row>
    <row r="39" spans="1:17" ht="15.75" customHeight="1" x14ac:dyDescent="0.25">
      <c r="A39" s="8">
        <f t="shared" si="4"/>
        <v>27</v>
      </c>
      <c r="B39" s="9" t="s">
        <v>72</v>
      </c>
      <c r="C39" s="38">
        <v>0</v>
      </c>
      <c r="D39" s="98">
        <v>210</v>
      </c>
      <c r="E39" s="8">
        <f t="shared" si="0"/>
        <v>210</v>
      </c>
      <c r="F39" s="8">
        <f t="shared" si="5"/>
        <v>75</v>
      </c>
      <c r="G39" s="12" t="s">
        <v>73</v>
      </c>
      <c r="H39" s="38">
        <v>0</v>
      </c>
      <c r="I39" s="98">
        <v>210</v>
      </c>
      <c r="J39" s="8">
        <f t="shared" si="1"/>
        <v>210</v>
      </c>
      <c r="K39" s="2"/>
      <c r="L39" s="2"/>
      <c r="M39" s="2"/>
      <c r="N39" s="2"/>
      <c r="O39" s="2"/>
      <c r="P39" s="2"/>
      <c r="Q39" s="2"/>
    </row>
    <row r="40" spans="1:17" ht="15.75" customHeight="1" x14ac:dyDescent="0.25">
      <c r="A40" s="8">
        <f t="shared" si="4"/>
        <v>28</v>
      </c>
      <c r="B40" s="9" t="s">
        <v>74</v>
      </c>
      <c r="C40" s="38">
        <v>0</v>
      </c>
      <c r="D40" s="98">
        <v>210</v>
      </c>
      <c r="E40" s="8">
        <f t="shared" si="0"/>
        <v>210</v>
      </c>
      <c r="F40" s="8">
        <f t="shared" si="5"/>
        <v>76</v>
      </c>
      <c r="G40" s="12" t="s">
        <v>75</v>
      </c>
      <c r="H40" s="38">
        <v>0</v>
      </c>
      <c r="I40" s="98">
        <v>210</v>
      </c>
      <c r="J40" s="8">
        <f t="shared" si="1"/>
        <v>210</v>
      </c>
      <c r="K40" s="2"/>
      <c r="L40" s="2"/>
      <c r="M40" s="2"/>
      <c r="N40" s="2"/>
      <c r="O40" s="2"/>
      <c r="P40" s="2"/>
      <c r="Q40" s="2"/>
    </row>
    <row r="41" spans="1:17" ht="15.75" customHeight="1" x14ac:dyDescent="0.25">
      <c r="A41" s="8">
        <f t="shared" si="4"/>
        <v>29</v>
      </c>
      <c r="B41" s="9" t="s">
        <v>76</v>
      </c>
      <c r="C41" s="38">
        <v>0</v>
      </c>
      <c r="D41" s="98">
        <v>210</v>
      </c>
      <c r="E41" s="8">
        <f t="shared" si="0"/>
        <v>210</v>
      </c>
      <c r="F41" s="8">
        <f t="shared" si="5"/>
        <v>77</v>
      </c>
      <c r="G41" s="12" t="s">
        <v>77</v>
      </c>
      <c r="H41" s="38">
        <v>0</v>
      </c>
      <c r="I41" s="98">
        <v>210</v>
      </c>
      <c r="J41" s="8">
        <f t="shared" si="1"/>
        <v>210</v>
      </c>
      <c r="K41" s="2"/>
      <c r="L41" s="2"/>
      <c r="M41" s="2"/>
      <c r="N41" s="2"/>
      <c r="O41" s="2"/>
      <c r="P41" s="2"/>
      <c r="Q41" s="2"/>
    </row>
    <row r="42" spans="1:17" ht="15.75" customHeight="1" x14ac:dyDescent="0.25">
      <c r="A42" s="8">
        <f t="shared" si="4"/>
        <v>30</v>
      </c>
      <c r="B42" s="9" t="s">
        <v>78</v>
      </c>
      <c r="C42" s="38">
        <v>0</v>
      </c>
      <c r="D42" s="98">
        <v>210</v>
      </c>
      <c r="E42" s="8">
        <f t="shared" si="0"/>
        <v>210</v>
      </c>
      <c r="F42" s="8">
        <f t="shared" si="5"/>
        <v>78</v>
      </c>
      <c r="G42" s="12" t="s">
        <v>79</v>
      </c>
      <c r="H42" s="38">
        <v>0</v>
      </c>
      <c r="I42" s="98">
        <v>210</v>
      </c>
      <c r="J42" s="8">
        <f t="shared" si="1"/>
        <v>210</v>
      </c>
      <c r="K42" s="2"/>
      <c r="L42" s="2"/>
      <c r="M42" s="2"/>
      <c r="N42" s="2"/>
      <c r="O42" s="2"/>
      <c r="P42" s="2"/>
      <c r="Q42" s="2"/>
    </row>
    <row r="43" spans="1:17" ht="15.75" customHeight="1" x14ac:dyDescent="0.25">
      <c r="A43" s="8">
        <f t="shared" si="4"/>
        <v>31</v>
      </c>
      <c r="B43" s="9" t="s">
        <v>80</v>
      </c>
      <c r="C43" s="38">
        <v>0</v>
      </c>
      <c r="D43" s="98">
        <v>210</v>
      </c>
      <c r="E43" s="8">
        <f t="shared" si="0"/>
        <v>210</v>
      </c>
      <c r="F43" s="8">
        <f t="shared" si="5"/>
        <v>79</v>
      </c>
      <c r="G43" s="12" t="s">
        <v>81</v>
      </c>
      <c r="H43" s="38">
        <v>0</v>
      </c>
      <c r="I43" s="98">
        <v>210</v>
      </c>
      <c r="J43" s="8">
        <f t="shared" si="1"/>
        <v>210</v>
      </c>
      <c r="K43" s="2"/>
      <c r="L43" s="2"/>
      <c r="M43" s="2"/>
      <c r="N43" s="2"/>
      <c r="O43" s="2"/>
      <c r="P43" s="2"/>
      <c r="Q43" s="2"/>
    </row>
    <row r="44" spans="1:17" ht="15.75" customHeight="1" x14ac:dyDescent="0.25">
      <c r="A44" s="8">
        <f t="shared" si="4"/>
        <v>32</v>
      </c>
      <c r="B44" s="9" t="s">
        <v>82</v>
      </c>
      <c r="C44" s="38">
        <v>0</v>
      </c>
      <c r="D44" s="98">
        <v>210</v>
      </c>
      <c r="E44" s="8">
        <f t="shared" si="0"/>
        <v>210</v>
      </c>
      <c r="F44" s="8">
        <f t="shared" si="5"/>
        <v>80</v>
      </c>
      <c r="G44" s="12" t="s">
        <v>83</v>
      </c>
      <c r="H44" s="38">
        <v>0</v>
      </c>
      <c r="I44" s="98">
        <v>210</v>
      </c>
      <c r="J44" s="8">
        <f t="shared" si="1"/>
        <v>210</v>
      </c>
      <c r="K44" s="2"/>
      <c r="L44" s="2"/>
      <c r="M44" s="2"/>
      <c r="N44" s="2"/>
      <c r="O44" s="2"/>
      <c r="P44" s="2"/>
      <c r="Q44" s="2"/>
    </row>
    <row r="45" spans="1:17" ht="15.75" customHeight="1" x14ac:dyDescent="0.25">
      <c r="A45" s="8">
        <f t="shared" si="4"/>
        <v>33</v>
      </c>
      <c r="B45" s="9" t="s">
        <v>84</v>
      </c>
      <c r="C45" s="38">
        <v>0</v>
      </c>
      <c r="D45" s="98">
        <v>210</v>
      </c>
      <c r="E45" s="8">
        <f t="shared" si="0"/>
        <v>210</v>
      </c>
      <c r="F45" s="8">
        <f t="shared" si="5"/>
        <v>81</v>
      </c>
      <c r="G45" s="12" t="s">
        <v>85</v>
      </c>
      <c r="H45" s="38">
        <v>0</v>
      </c>
      <c r="I45" s="98">
        <v>210</v>
      </c>
      <c r="J45" s="8">
        <f t="shared" si="1"/>
        <v>210</v>
      </c>
      <c r="K45" s="2"/>
      <c r="L45" s="2"/>
      <c r="M45" s="2"/>
      <c r="N45" s="2"/>
      <c r="O45" s="2"/>
      <c r="P45" s="2"/>
      <c r="Q45" s="2"/>
    </row>
    <row r="46" spans="1:17" ht="15.75" customHeight="1" x14ac:dyDescent="0.25">
      <c r="A46" s="8">
        <f t="shared" si="4"/>
        <v>34</v>
      </c>
      <c r="B46" s="9" t="s">
        <v>86</v>
      </c>
      <c r="C46" s="38">
        <v>0</v>
      </c>
      <c r="D46" s="98">
        <v>210</v>
      </c>
      <c r="E46" s="8">
        <f t="shared" si="0"/>
        <v>210</v>
      </c>
      <c r="F46" s="8">
        <f t="shared" si="5"/>
        <v>82</v>
      </c>
      <c r="G46" s="12" t="s">
        <v>87</v>
      </c>
      <c r="H46" s="38">
        <v>0</v>
      </c>
      <c r="I46" s="98">
        <v>210</v>
      </c>
      <c r="J46" s="8">
        <f t="shared" si="1"/>
        <v>210</v>
      </c>
      <c r="K46" s="2"/>
      <c r="L46" s="2"/>
      <c r="M46" s="2"/>
      <c r="N46" s="2"/>
      <c r="O46" s="2"/>
      <c r="P46" s="2"/>
      <c r="Q46" s="2"/>
    </row>
    <row r="47" spans="1:17" ht="15.75" customHeight="1" x14ac:dyDescent="0.25">
      <c r="A47" s="8">
        <f t="shared" si="4"/>
        <v>35</v>
      </c>
      <c r="B47" s="9" t="s">
        <v>88</v>
      </c>
      <c r="C47" s="38">
        <v>0</v>
      </c>
      <c r="D47" s="98">
        <v>210</v>
      </c>
      <c r="E47" s="8">
        <f t="shared" si="0"/>
        <v>210</v>
      </c>
      <c r="F47" s="8">
        <f t="shared" si="5"/>
        <v>83</v>
      </c>
      <c r="G47" s="12" t="s">
        <v>89</v>
      </c>
      <c r="H47" s="38">
        <v>0</v>
      </c>
      <c r="I47" s="98">
        <v>210</v>
      </c>
      <c r="J47" s="8">
        <f t="shared" si="1"/>
        <v>210</v>
      </c>
      <c r="K47" s="2"/>
      <c r="L47" s="2"/>
      <c r="M47" s="2"/>
      <c r="N47" s="2"/>
      <c r="O47" s="2"/>
      <c r="P47" s="2"/>
      <c r="Q47" s="2"/>
    </row>
    <row r="48" spans="1:17" ht="15.75" customHeight="1" x14ac:dyDescent="0.25">
      <c r="A48" s="8">
        <f t="shared" si="4"/>
        <v>36</v>
      </c>
      <c r="B48" s="9" t="s">
        <v>90</v>
      </c>
      <c r="C48" s="38">
        <v>0</v>
      </c>
      <c r="D48" s="98">
        <v>210</v>
      </c>
      <c r="E48" s="8">
        <f t="shared" si="0"/>
        <v>210</v>
      </c>
      <c r="F48" s="8">
        <f t="shared" si="5"/>
        <v>84</v>
      </c>
      <c r="G48" s="12" t="s">
        <v>91</v>
      </c>
      <c r="H48" s="38">
        <v>0</v>
      </c>
      <c r="I48" s="98">
        <v>210</v>
      </c>
      <c r="J48" s="8">
        <f t="shared" si="1"/>
        <v>210</v>
      </c>
      <c r="K48" s="2"/>
      <c r="L48" s="2"/>
      <c r="M48" s="2"/>
      <c r="N48" s="2"/>
      <c r="O48" s="2"/>
      <c r="P48" s="2"/>
      <c r="Q48" s="2"/>
    </row>
    <row r="49" spans="1:17" ht="15.75" customHeight="1" x14ac:dyDescent="0.25">
      <c r="A49" s="8">
        <f t="shared" si="4"/>
        <v>37</v>
      </c>
      <c r="B49" s="9" t="s">
        <v>92</v>
      </c>
      <c r="C49" s="38">
        <v>0</v>
      </c>
      <c r="D49" s="98">
        <v>210</v>
      </c>
      <c r="E49" s="8">
        <f t="shared" si="0"/>
        <v>210</v>
      </c>
      <c r="F49" s="8">
        <f t="shared" si="5"/>
        <v>85</v>
      </c>
      <c r="G49" s="12" t="s">
        <v>93</v>
      </c>
      <c r="H49" s="38">
        <v>0</v>
      </c>
      <c r="I49" s="98">
        <v>210</v>
      </c>
      <c r="J49" s="8">
        <f t="shared" si="1"/>
        <v>210</v>
      </c>
      <c r="K49" s="2"/>
      <c r="L49" s="2"/>
      <c r="M49" s="2"/>
      <c r="N49" s="2"/>
      <c r="O49" s="2"/>
      <c r="P49" s="2"/>
      <c r="Q49" s="2"/>
    </row>
    <row r="50" spans="1:17" ht="15.75" customHeight="1" x14ac:dyDescent="0.25">
      <c r="A50" s="8">
        <f t="shared" si="4"/>
        <v>38</v>
      </c>
      <c r="B50" s="12" t="s">
        <v>94</v>
      </c>
      <c r="C50" s="38">
        <v>0</v>
      </c>
      <c r="D50" s="98">
        <v>210</v>
      </c>
      <c r="E50" s="8">
        <f t="shared" si="0"/>
        <v>210</v>
      </c>
      <c r="F50" s="8">
        <f t="shared" si="5"/>
        <v>86</v>
      </c>
      <c r="G50" s="12" t="s">
        <v>95</v>
      </c>
      <c r="H50" s="38">
        <v>0</v>
      </c>
      <c r="I50" s="98">
        <v>210</v>
      </c>
      <c r="J50" s="8">
        <f t="shared" si="1"/>
        <v>210</v>
      </c>
      <c r="K50" s="2"/>
      <c r="L50" s="2"/>
      <c r="M50" s="2"/>
      <c r="N50" s="2"/>
      <c r="O50" s="2"/>
      <c r="P50" s="2"/>
      <c r="Q50" s="2"/>
    </row>
    <row r="51" spans="1:17" ht="15.75" customHeight="1" x14ac:dyDescent="0.25">
      <c r="A51" s="8">
        <f t="shared" si="4"/>
        <v>39</v>
      </c>
      <c r="B51" s="12" t="s">
        <v>96</v>
      </c>
      <c r="C51" s="38">
        <v>0</v>
      </c>
      <c r="D51" s="98">
        <v>210</v>
      </c>
      <c r="E51" s="8">
        <f t="shared" si="0"/>
        <v>210</v>
      </c>
      <c r="F51" s="8">
        <f t="shared" si="5"/>
        <v>87</v>
      </c>
      <c r="G51" s="12" t="s">
        <v>97</v>
      </c>
      <c r="H51" s="38">
        <v>0</v>
      </c>
      <c r="I51" s="98">
        <v>210</v>
      </c>
      <c r="J51" s="8">
        <f t="shared" si="1"/>
        <v>210</v>
      </c>
      <c r="K51" s="2"/>
      <c r="L51" s="2"/>
      <c r="M51" s="2"/>
      <c r="N51" s="2"/>
      <c r="O51" s="2"/>
      <c r="P51" s="2"/>
      <c r="Q51" s="2"/>
    </row>
    <row r="52" spans="1:17" ht="15.75" customHeight="1" x14ac:dyDescent="0.25">
      <c r="A52" s="8">
        <f t="shared" si="4"/>
        <v>40</v>
      </c>
      <c r="B52" s="12" t="s">
        <v>98</v>
      </c>
      <c r="C52" s="38">
        <v>0</v>
      </c>
      <c r="D52" s="98">
        <v>210</v>
      </c>
      <c r="E52" s="8">
        <f t="shared" si="0"/>
        <v>210</v>
      </c>
      <c r="F52" s="8">
        <f t="shared" si="5"/>
        <v>88</v>
      </c>
      <c r="G52" s="12" t="s">
        <v>99</v>
      </c>
      <c r="H52" s="38">
        <v>0</v>
      </c>
      <c r="I52" s="98">
        <v>210</v>
      </c>
      <c r="J52" s="8">
        <f t="shared" si="1"/>
        <v>210</v>
      </c>
      <c r="K52" s="2"/>
      <c r="L52" s="2"/>
      <c r="M52" s="2"/>
      <c r="N52" s="2"/>
      <c r="O52" s="2"/>
      <c r="P52" s="2"/>
      <c r="Q52" s="2"/>
    </row>
    <row r="53" spans="1:17" ht="15.75" customHeight="1" x14ac:dyDescent="0.25">
      <c r="A53" s="8">
        <f t="shared" si="4"/>
        <v>41</v>
      </c>
      <c r="B53" s="12" t="s">
        <v>100</v>
      </c>
      <c r="C53" s="38">
        <v>0</v>
      </c>
      <c r="D53" s="98">
        <v>210</v>
      </c>
      <c r="E53" s="8">
        <f t="shared" si="0"/>
        <v>210</v>
      </c>
      <c r="F53" s="8">
        <f t="shared" si="5"/>
        <v>89</v>
      </c>
      <c r="G53" s="12" t="s">
        <v>101</v>
      </c>
      <c r="H53" s="38">
        <v>0</v>
      </c>
      <c r="I53" s="98">
        <v>210</v>
      </c>
      <c r="J53" s="8">
        <f t="shared" si="1"/>
        <v>210</v>
      </c>
      <c r="K53" s="2"/>
      <c r="L53" s="13"/>
      <c r="M53" s="13"/>
      <c r="N53" s="13"/>
      <c r="O53" s="2"/>
      <c r="P53" s="2"/>
      <c r="Q53" s="2"/>
    </row>
    <row r="54" spans="1:17" ht="15.75" customHeight="1" x14ac:dyDescent="0.25">
      <c r="A54" s="8">
        <f t="shared" si="4"/>
        <v>42</v>
      </c>
      <c r="B54" s="12" t="s">
        <v>102</v>
      </c>
      <c r="C54" s="38">
        <v>0</v>
      </c>
      <c r="D54" s="98">
        <v>210</v>
      </c>
      <c r="E54" s="8">
        <f t="shared" si="0"/>
        <v>210</v>
      </c>
      <c r="F54" s="8">
        <f t="shared" si="5"/>
        <v>90</v>
      </c>
      <c r="G54" s="12" t="s">
        <v>103</v>
      </c>
      <c r="H54" s="38">
        <v>0</v>
      </c>
      <c r="I54" s="98">
        <v>210</v>
      </c>
      <c r="J54" s="8">
        <f t="shared" si="1"/>
        <v>210</v>
      </c>
      <c r="K54" s="2"/>
      <c r="L54" s="13"/>
      <c r="M54" s="13"/>
      <c r="N54" s="13"/>
      <c r="O54" s="2"/>
      <c r="P54" s="2"/>
      <c r="Q54" s="2"/>
    </row>
    <row r="55" spans="1:17" ht="15.75" customHeight="1" x14ac:dyDescent="0.25">
      <c r="A55" s="8">
        <f t="shared" si="4"/>
        <v>43</v>
      </c>
      <c r="B55" s="12" t="s">
        <v>104</v>
      </c>
      <c r="C55" s="38">
        <v>0</v>
      </c>
      <c r="D55" s="98">
        <v>210</v>
      </c>
      <c r="E55" s="8">
        <f t="shared" si="0"/>
        <v>210</v>
      </c>
      <c r="F55" s="8">
        <f t="shared" si="5"/>
        <v>91</v>
      </c>
      <c r="G55" s="12" t="s">
        <v>105</v>
      </c>
      <c r="H55" s="38">
        <v>0</v>
      </c>
      <c r="I55" s="98">
        <v>210</v>
      </c>
      <c r="J55" s="8">
        <f t="shared" si="1"/>
        <v>210</v>
      </c>
      <c r="K55" s="2"/>
      <c r="L55" s="13"/>
      <c r="M55" s="13"/>
      <c r="N55" s="13"/>
      <c r="O55" s="2"/>
      <c r="P55" s="2"/>
      <c r="Q55" s="2"/>
    </row>
    <row r="56" spans="1:17" ht="15.75" customHeight="1" x14ac:dyDescent="0.25">
      <c r="A56" s="8">
        <f t="shared" si="4"/>
        <v>44</v>
      </c>
      <c r="B56" s="12" t="s">
        <v>106</v>
      </c>
      <c r="C56" s="38">
        <v>0</v>
      </c>
      <c r="D56" s="98">
        <v>210</v>
      </c>
      <c r="E56" s="8">
        <f t="shared" si="0"/>
        <v>210</v>
      </c>
      <c r="F56" s="8">
        <f t="shared" si="5"/>
        <v>92</v>
      </c>
      <c r="G56" s="12" t="s">
        <v>107</v>
      </c>
      <c r="H56" s="38">
        <v>0</v>
      </c>
      <c r="I56" s="98">
        <v>210</v>
      </c>
      <c r="J56" s="8">
        <f t="shared" si="1"/>
        <v>210</v>
      </c>
      <c r="K56" s="2"/>
      <c r="L56" s="13"/>
      <c r="M56" s="13"/>
      <c r="N56" s="13"/>
      <c r="O56" s="2"/>
      <c r="P56" s="2"/>
      <c r="Q56" s="2"/>
    </row>
    <row r="57" spans="1:17" ht="15.75" customHeight="1" x14ac:dyDescent="0.25">
      <c r="A57" s="8">
        <f t="shared" si="4"/>
        <v>45</v>
      </c>
      <c r="B57" s="12" t="s">
        <v>108</v>
      </c>
      <c r="C57" s="38">
        <v>0</v>
      </c>
      <c r="D57" s="98">
        <v>210</v>
      </c>
      <c r="E57" s="8">
        <f t="shared" si="0"/>
        <v>210</v>
      </c>
      <c r="F57" s="8">
        <f t="shared" si="5"/>
        <v>93</v>
      </c>
      <c r="G57" s="12" t="s">
        <v>109</v>
      </c>
      <c r="H57" s="38">
        <v>0</v>
      </c>
      <c r="I57" s="98">
        <v>210</v>
      </c>
      <c r="J57" s="8">
        <f t="shared" si="1"/>
        <v>210</v>
      </c>
      <c r="K57" s="2"/>
      <c r="L57" s="14"/>
      <c r="M57" s="13"/>
      <c r="N57" s="15"/>
      <c r="O57" s="2"/>
      <c r="P57" s="2"/>
      <c r="Q57" s="2"/>
    </row>
    <row r="58" spans="1:17" ht="15.75" customHeight="1" x14ac:dyDescent="0.25">
      <c r="A58" s="8">
        <f t="shared" si="4"/>
        <v>46</v>
      </c>
      <c r="B58" s="12" t="s">
        <v>110</v>
      </c>
      <c r="C58" s="38">
        <v>0</v>
      </c>
      <c r="D58" s="98">
        <v>210</v>
      </c>
      <c r="E58" s="8">
        <f t="shared" si="0"/>
        <v>210</v>
      </c>
      <c r="F58" s="8">
        <f t="shared" si="5"/>
        <v>94</v>
      </c>
      <c r="G58" s="12" t="s">
        <v>111</v>
      </c>
      <c r="H58" s="38">
        <v>0</v>
      </c>
      <c r="I58" s="98">
        <v>210</v>
      </c>
      <c r="J58" s="8">
        <f t="shared" si="1"/>
        <v>210</v>
      </c>
      <c r="K58" s="2"/>
      <c r="L58" s="16"/>
      <c r="M58" s="13"/>
      <c r="N58" s="15"/>
      <c r="O58" s="2"/>
      <c r="P58" s="2"/>
      <c r="Q58" s="2"/>
    </row>
    <row r="59" spans="1:17" ht="15.75" customHeight="1" x14ac:dyDescent="0.25">
      <c r="A59" s="17">
        <f t="shared" si="4"/>
        <v>47</v>
      </c>
      <c r="B59" s="18" t="s">
        <v>112</v>
      </c>
      <c r="C59" s="38">
        <v>0</v>
      </c>
      <c r="D59" s="98">
        <v>210</v>
      </c>
      <c r="E59" s="17">
        <f t="shared" si="0"/>
        <v>210</v>
      </c>
      <c r="F59" s="17">
        <f t="shared" si="5"/>
        <v>95</v>
      </c>
      <c r="G59" s="18" t="s">
        <v>113</v>
      </c>
      <c r="H59" s="38">
        <v>0</v>
      </c>
      <c r="I59" s="98">
        <v>210</v>
      </c>
      <c r="J59" s="17">
        <f t="shared" si="1"/>
        <v>210</v>
      </c>
      <c r="K59" s="2"/>
      <c r="L59" s="16"/>
      <c r="M59" s="19"/>
      <c r="N59" s="15"/>
      <c r="O59" s="2"/>
      <c r="P59" s="2"/>
      <c r="Q59" s="2"/>
    </row>
    <row r="60" spans="1:17" ht="15.75" customHeight="1" x14ac:dyDescent="0.25">
      <c r="A60" s="17">
        <f t="shared" si="4"/>
        <v>48</v>
      </c>
      <c r="B60" s="18" t="s">
        <v>114</v>
      </c>
      <c r="C60" s="38">
        <v>0</v>
      </c>
      <c r="D60" s="98">
        <v>210</v>
      </c>
      <c r="E60" s="17">
        <f t="shared" si="0"/>
        <v>210</v>
      </c>
      <c r="F60" s="17">
        <f t="shared" si="5"/>
        <v>96</v>
      </c>
      <c r="G60" s="18" t="s">
        <v>115</v>
      </c>
      <c r="H60" s="38">
        <v>0</v>
      </c>
      <c r="I60" s="98">
        <v>210</v>
      </c>
      <c r="J60" s="17">
        <f t="shared" si="1"/>
        <v>210</v>
      </c>
      <c r="K60" s="2"/>
      <c r="L60" s="16"/>
      <c r="M60" s="19"/>
      <c r="N60" s="2"/>
      <c r="O60" s="2"/>
      <c r="P60" s="2"/>
      <c r="Q60" s="2"/>
    </row>
    <row r="61" spans="1:17" ht="19.5" customHeight="1" x14ac:dyDescent="0.3">
      <c r="A61" s="127" t="s">
        <v>116</v>
      </c>
      <c r="B61" s="128"/>
      <c r="C61" s="128"/>
      <c r="D61" s="129"/>
      <c r="E61" s="130" t="s">
        <v>117</v>
      </c>
      <c r="F61" s="131"/>
      <c r="G61" s="131"/>
      <c r="H61" s="131"/>
      <c r="I61" s="131"/>
      <c r="J61" s="132"/>
      <c r="K61" s="2"/>
      <c r="L61" s="14"/>
      <c r="M61" s="2"/>
      <c r="N61" s="2"/>
      <c r="O61" s="45"/>
      <c r="P61" s="2"/>
      <c r="Q61" s="2"/>
    </row>
    <row r="62" spans="1:17" ht="67.5" customHeight="1" x14ac:dyDescent="0.25">
      <c r="A62" s="172" t="s">
        <v>272</v>
      </c>
      <c r="B62" s="173"/>
      <c r="C62" s="173"/>
      <c r="D62" s="173"/>
      <c r="E62" s="173"/>
      <c r="F62" s="173"/>
      <c r="G62" s="174"/>
      <c r="H62" s="20" t="s">
        <v>118</v>
      </c>
      <c r="I62" s="20" t="s">
        <v>119</v>
      </c>
      <c r="J62" s="20" t="s">
        <v>120</v>
      </c>
      <c r="K62" s="2"/>
      <c r="L62" s="16"/>
      <c r="M62" s="7"/>
      <c r="N62" s="7"/>
      <c r="O62" s="7"/>
      <c r="P62" s="7"/>
      <c r="Q62" s="7"/>
    </row>
    <row r="63" spans="1:17" ht="24.75" customHeight="1" x14ac:dyDescent="0.25">
      <c r="A63" s="154"/>
      <c r="B63" s="155"/>
      <c r="C63" s="155"/>
      <c r="D63" s="155"/>
      <c r="E63" s="142" t="s">
        <v>279</v>
      </c>
      <c r="F63" s="143"/>
      <c r="G63" s="144"/>
      <c r="H63" s="21">
        <v>0</v>
      </c>
      <c r="I63" s="21">
        <v>4.6760000000000002</v>
      </c>
      <c r="J63" s="21">
        <f>H63+I63</f>
        <v>4.6760000000000002</v>
      </c>
      <c r="K63" s="2"/>
      <c r="L63" s="22">
        <f>912</f>
        <v>912</v>
      </c>
      <c r="M63" s="32">
        <f>L63/1000</f>
        <v>0.91200000000000003</v>
      </c>
      <c r="N63" s="4"/>
      <c r="O63" s="7"/>
      <c r="P63" s="7"/>
      <c r="Q63" s="7"/>
    </row>
    <row r="64" spans="1:17" ht="23.25" customHeight="1" x14ac:dyDescent="0.25">
      <c r="A64" s="156"/>
      <c r="B64" s="157"/>
      <c r="C64" s="157"/>
      <c r="D64" s="157"/>
      <c r="E64" s="145" t="s">
        <v>280</v>
      </c>
      <c r="F64" s="146"/>
      <c r="G64" s="147"/>
      <c r="H64" s="36">
        <v>0</v>
      </c>
      <c r="I64" s="36">
        <f>L82</f>
        <v>0.91200000000000003</v>
      </c>
      <c r="J64" s="36">
        <f>H64+I64</f>
        <v>0.91200000000000003</v>
      </c>
      <c r="K64" s="2"/>
      <c r="L64" s="24"/>
      <c r="M64" s="24"/>
      <c r="N64" s="4"/>
      <c r="O64" s="7"/>
      <c r="P64" s="7"/>
      <c r="Q64" s="7"/>
    </row>
    <row r="65" spans="1:17" ht="16.5" customHeight="1" x14ac:dyDescent="0.25">
      <c r="A65" s="25"/>
      <c r="B65" s="7" t="s">
        <v>121</v>
      </c>
      <c r="C65" s="7"/>
      <c r="D65" s="7"/>
      <c r="E65" s="7"/>
      <c r="F65" s="7"/>
      <c r="G65" s="7"/>
      <c r="H65" s="7"/>
      <c r="I65" s="7"/>
      <c r="J65" s="26"/>
      <c r="K65" s="2"/>
      <c r="L65" s="4"/>
      <c r="M65" s="4"/>
      <c r="N65" s="4"/>
      <c r="O65" s="23" t="s">
        <v>122</v>
      </c>
      <c r="P65" s="23" t="s">
        <v>123</v>
      </c>
      <c r="Q65" s="7"/>
    </row>
    <row r="66" spans="1:17" ht="37.5" customHeight="1" x14ac:dyDescent="0.25">
      <c r="A66" s="148" t="s">
        <v>281</v>
      </c>
      <c r="B66" s="149"/>
      <c r="C66" s="149"/>
      <c r="D66" s="149"/>
      <c r="E66" s="149"/>
      <c r="F66" s="149"/>
      <c r="G66" s="149"/>
      <c r="H66" s="149"/>
      <c r="I66" s="149"/>
      <c r="J66" s="150"/>
      <c r="K66" s="2" t="s">
        <v>124</v>
      </c>
      <c r="L66" s="24"/>
      <c r="M66" s="27">
        <v>9.1999999999999998E-2</v>
      </c>
      <c r="N66" s="28">
        <v>0.56200000000000006</v>
      </c>
      <c r="O66" s="29">
        <f>M66+N66</f>
        <v>0.65400000000000003</v>
      </c>
      <c r="P66" s="29">
        <f>O66/J63*100</f>
        <v>13.986313088109496</v>
      </c>
      <c r="Q66" s="7"/>
    </row>
    <row r="67" spans="1:17" ht="25.5" customHeight="1" x14ac:dyDescent="0.25">
      <c r="A67" s="30"/>
      <c r="B67" s="31"/>
      <c r="C67" s="31"/>
      <c r="D67" s="31"/>
      <c r="E67" s="31"/>
      <c r="F67" s="31"/>
      <c r="G67" s="31"/>
      <c r="H67" s="151" t="s">
        <v>125</v>
      </c>
      <c r="I67" s="152"/>
      <c r="J67" s="153"/>
      <c r="K67" s="2"/>
      <c r="L67" s="4"/>
      <c r="M67" s="29">
        <f>H63+H64-M66-0.018</f>
        <v>-0.11</v>
      </c>
      <c r="N67" s="29">
        <f>I63+I64-N66-0.018</f>
        <v>5.008</v>
      </c>
      <c r="O67" s="7"/>
      <c r="P67" s="7"/>
      <c r="Q67" s="7"/>
    </row>
    <row r="68" spans="1:17" ht="25.5" customHeight="1" x14ac:dyDescent="0.25">
      <c r="A68" s="40"/>
      <c r="B68" s="40"/>
      <c r="C68" s="40"/>
      <c r="D68" s="40"/>
      <c r="E68" s="40"/>
      <c r="F68" s="40"/>
      <c r="G68" s="40"/>
      <c r="H68" s="41"/>
      <c r="I68" s="42"/>
      <c r="J68" s="42"/>
      <c r="K68" s="2"/>
      <c r="L68" s="23" t="s">
        <v>130</v>
      </c>
      <c r="M68" s="29">
        <v>0</v>
      </c>
      <c r="N68" s="29">
        <v>0</v>
      </c>
      <c r="O68" s="7"/>
      <c r="P68" s="7"/>
      <c r="Q68" s="7"/>
    </row>
    <row r="69" spans="1:17" ht="33.75" customHeight="1" x14ac:dyDescent="0.25">
      <c r="A69" s="2"/>
      <c r="B69" s="2"/>
      <c r="C69" s="2"/>
      <c r="D69" s="2"/>
      <c r="E69" s="2"/>
      <c r="F69" s="2"/>
      <c r="G69" s="2"/>
      <c r="H69" s="2"/>
      <c r="I69" s="2"/>
      <c r="J69" s="2"/>
      <c r="K69" s="2"/>
      <c r="L69" s="4"/>
      <c r="M69" s="32">
        <f>(M67+M68)/24</f>
        <v>-4.5833333333333334E-3</v>
      </c>
      <c r="N69" s="32">
        <f>(N67+N68)/24</f>
        <v>0.20866666666666667</v>
      </c>
      <c r="O69" s="23"/>
      <c r="P69" s="32">
        <f>M69+N69</f>
        <v>0.20408333333333334</v>
      </c>
      <c r="Q69" s="7"/>
    </row>
    <row r="70" spans="1:17" ht="15.75" customHeight="1" x14ac:dyDescent="0.25">
      <c r="A70" s="2"/>
      <c r="B70" s="2"/>
      <c r="C70" s="2"/>
      <c r="D70" s="2"/>
      <c r="E70" s="2"/>
      <c r="F70" s="2"/>
      <c r="G70" s="2"/>
      <c r="H70" s="2"/>
      <c r="I70" s="2"/>
      <c r="J70" s="2"/>
      <c r="K70" s="2"/>
      <c r="L70" s="7"/>
      <c r="M70" s="29">
        <f>M69*1000</f>
        <v>-4.583333333333333</v>
      </c>
      <c r="N70" s="29">
        <f>N69*1000</f>
        <v>208.66666666666666</v>
      </c>
      <c r="O70" s="23"/>
      <c r="P70" s="29">
        <f>M70+N70</f>
        <v>204.08333333333331</v>
      </c>
      <c r="Q70" s="7"/>
    </row>
    <row r="71" spans="1:17" ht="15.75" customHeight="1" x14ac:dyDescent="0.25">
      <c r="A71" s="2"/>
      <c r="B71" s="2"/>
      <c r="C71" s="2"/>
      <c r="D71" s="2"/>
      <c r="E71" s="2"/>
      <c r="F71" s="2" t="s">
        <v>124</v>
      </c>
      <c r="G71" s="2"/>
      <c r="H71" s="2"/>
      <c r="I71" s="2"/>
      <c r="J71" s="2"/>
      <c r="K71" s="2"/>
      <c r="L71" s="2"/>
      <c r="M71" s="34"/>
      <c r="N71" s="34"/>
      <c r="O71" s="2"/>
      <c r="P71" s="2"/>
      <c r="Q71" s="2"/>
    </row>
    <row r="72" spans="1:17" ht="15.75" customHeight="1" x14ac:dyDescent="0.25">
      <c r="A72" s="133"/>
      <c r="B72" s="134"/>
      <c r="C72" s="134"/>
      <c r="D72" s="134"/>
      <c r="E72" s="101"/>
      <c r="F72" s="2"/>
      <c r="G72" s="2"/>
      <c r="H72" s="2"/>
      <c r="I72" s="2"/>
      <c r="J72" s="101"/>
      <c r="K72" s="2"/>
      <c r="L72" s="2"/>
      <c r="M72" s="2"/>
      <c r="N72" s="2"/>
      <c r="O72" s="2"/>
      <c r="P72" s="2"/>
      <c r="Q72" s="2"/>
    </row>
    <row r="73" spans="1:17" ht="15.75" customHeight="1" x14ac:dyDescent="0.25">
      <c r="A73" s="2"/>
      <c r="B73" s="2"/>
      <c r="C73" s="2"/>
      <c r="D73" s="2"/>
      <c r="E73" s="2"/>
      <c r="F73" s="2"/>
      <c r="G73" s="2"/>
      <c r="H73" s="2"/>
      <c r="I73" s="2"/>
      <c r="J73" s="2"/>
      <c r="K73" s="2"/>
      <c r="L73" s="2"/>
      <c r="M73" s="2"/>
      <c r="N73" s="2"/>
      <c r="O73" s="2"/>
      <c r="P73" s="2"/>
      <c r="Q73" s="2"/>
    </row>
    <row r="74" spans="1:17" ht="15.75" customHeight="1" x14ac:dyDescent="0.25">
      <c r="A74" s="2"/>
      <c r="B74" s="2"/>
      <c r="C74" s="2"/>
      <c r="D74" s="2"/>
      <c r="E74" s="33"/>
      <c r="F74" s="2"/>
      <c r="G74" s="2"/>
      <c r="H74" s="2"/>
      <c r="I74" s="2"/>
      <c r="J74" s="2"/>
      <c r="K74" s="16"/>
      <c r="L74" s="16"/>
      <c r="M74" s="2"/>
      <c r="N74" s="2"/>
      <c r="O74" s="2"/>
      <c r="P74" s="2"/>
      <c r="Q74" s="2"/>
    </row>
    <row r="75" spans="1:17" ht="15.75" customHeight="1" x14ac:dyDescent="0.25">
      <c r="A75" s="2"/>
      <c r="B75" s="2"/>
      <c r="C75" s="2"/>
      <c r="D75" s="2"/>
      <c r="E75" s="2"/>
      <c r="F75" s="2"/>
      <c r="G75" s="2"/>
      <c r="H75" s="2"/>
      <c r="I75" s="2"/>
      <c r="J75" s="2"/>
      <c r="K75" s="16"/>
      <c r="L75" s="16"/>
      <c r="M75" s="2"/>
      <c r="N75" s="2"/>
      <c r="O75" s="2"/>
      <c r="P75" s="2"/>
      <c r="Q75" s="2"/>
    </row>
    <row r="76" spans="1:17" ht="15.75" customHeight="1" x14ac:dyDescent="0.25">
      <c r="A76" s="2"/>
      <c r="B76" s="2"/>
      <c r="C76" s="2"/>
      <c r="D76" s="2"/>
      <c r="E76" s="2"/>
      <c r="F76" s="2"/>
      <c r="G76" s="2"/>
      <c r="H76" s="2"/>
      <c r="I76" s="2"/>
      <c r="J76" s="2"/>
      <c r="K76" s="16"/>
      <c r="L76" s="16"/>
      <c r="M76" s="2"/>
      <c r="N76" s="2"/>
      <c r="O76" s="2"/>
      <c r="P76" s="2"/>
      <c r="Q76" s="2"/>
    </row>
    <row r="77" spans="1:17" ht="15.75" customHeight="1" x14ac:dyDescent="0.25">
      <c r="A77" s="2"/>
      <c r="B77" s="2"/>
      <c r="C77" s="2"/>
      <c r="D77" s="2"/>
      <c r="E77" s="2"/>
      <c r="F77" s="2"/>
      <c r="G77" s="2"/>
      <c r="H77" s="2"/>
      <c r="I77" s="2"/>
      <c r="J77" s="2"/>
      <c r="K77" s="2"/>
      <c r="L77" s="2"/>
      <c r="M77" s="2"/>
      <c r="N77" s="2"/>
      <c r="O77" s="2"/>
      <c r="P77" s="2"/>
      <c r="Q77" s="2"/>
    </row>
    <row r="78" spans="1:17" ht="15.75" customHeight="1" x14ac:dyDescent="0.25">
      <c r="A78" s="2"/>
      <c r="B78" s="2"/>
      <c r="C78" s="2"/>
      <c r="D78" s="2"/>
      <c r="E78" s="2"/>
      <c r="F78" s="2"/>
      <c r="G78" s="2"/>
      <c r="H78" s="2"/>
      <c r="I78" s="2"/>
      <c r="J78" s="2"/>
      <c r="K78" s="2"/>
      <c r="L78" s="2"/>
      <c r="M78" s="2"/>
      <c r="N78" s="2"/>
      <c r="O78" s="2"/>
      <c r="P78" s="2"/>
      <c r="Q78" s="2"/>
    </row>
    <row r="79" spans="1:17" ht="15.75" customHeight="1" x14ac:dyDescent="0.25">
      <c r="A79" s="2"/>
      <c r="B79" s="2"/>
      <c r="C79" s="2"/>
      <c r="D79" s="2"/>
      <c r="E79" s="2"/>
      <c r="F79" s="2"/>
      <c r="G79" s="2"/>
      <c r="H79" s="2"/>
      <c r="I79" s="2"/>
      <c r="J79" s="2"/>
      <c r="K79" s="2"/>
      <c r="L79" s="2"/>
      <c r="M79" s="2"/>
      <c r="N79" s="2"/>
      <c r="O79" s="2"/>
      <c r="P79" s="2"/>
      <c r="Q79" s="2"/>
    </row>
    <row r="80" spans="1:17" ht="15.75" customHeight="1" x14ac:dyDescent="0.25">
      <c r="A80" s="2"/>
      <c r="B80" s="2"/>
      <c r="C80" s="2"/>
      <c r="D80" s="2"/>
      <c r="E80" s="2"/>
      <c r="F80" s="2"/>
      <c r="G80" s="2"/>
      <c r="H80" s="2"/>
      <c r="I80" s="2"/>
      <c r="J80" s="2"/>
      <c r="K80" s="23" t="s">
        <v>126</v>
      </c>
      <c r="L80" s="23" t="s">
        <v>127</v>
      </c>
      <c r="M80" s="23" t="s">
        <v>128</v>
      </c>
      <c r="N80" s="23" t="s">
        <v>129</v>
      </c>
      <c r="O80" s="2"/>
      <c r="P80" s="2"/>
      <c r="Q80" s="2"/>
    </row>
    <row r="81" spans="1:17" ht="15.75" customHeight="1" x14ac:dyDescent="0.25">
      <c r="A81" s="2"/>
      <c r="B81" s="2"/>
      <c r="C81" s="2"/>
      <c r="D81" s="2"/>
      <c r="E81" s="2"/>
      <c r="F81" s="2"/>
      <c r="G81" s="2"/>
      <c r="H81" s="2"/>
      <c r="I81" s="2"/>
      <c r="J81" s="2"/>
      <c r="K81" s="29">
        <v>0</v>
      </c>
      <c r="L81" s="29">
        <v>1.032</v>
      </c>
      <c r="M81" s="32">
        <f>K81+L81</f>
        <v>1.032</v>
      </c>
      <c r="N81" s="32">
        <f>M81-M63</f>
        <v>0.12</v>
      </c>
      <c r="O81" s="2"/>
      <c r="P81" s="2"/>
      <c r="Q81" s="2"/>
    </row>
    <row r="82" spans="1:17" ht="15.75" customHeight="1" x14ac:dyDescent="0.25">
      <c r="A82" s="2"/>
      <c r="B82" s="2"/>
      <c r="C82" s="2"/>
      <c r="D82" s="2"/>
      <c r="E82" s="2"/>
      <c r="F82" s="2"/>
      <c r="G82" s="2"/>
      <c r="H82" s="2"/>
      <c r="I82" s="2"/>
      <c r="J82" s="2"/>
      <c r="K82" s="35">
        <v>0</v>
      </c>
      <c r="L82" s="35">
        <f>L81-N81</f>
        <v>0.91200000000000003</v>
      </c>
      <c r="M82" s="32">
        <f>K82+L82</f>
        <v>0.91200000000000003</v>
      </c>
      <c r="N82" s="32">
        <f>N81/2</f>
        <v>0.06</v>
      </c>
      <c r="O82" s="2"/>
      <c r="P82" s="2"/>
      <c r="Q82" s="2"/>
    </row>
    <row r="83" spans="1:17" ht="15.75" customHeight="1" x14ac:dyDescent="0.25">
      <c r="A83" s="2"/>
      <c r="B83" s="2"/>
      <c r="C83" s="2"/>
      <c r="D83" s="2"/>
      <c r="E83" s="2"/>
      <c r="F83" s="2"/>
      <c r="G83" s="2"/>
      <c r="H83" s="2"/>
      <c r="I83" s="2"/>
      <c r="J83" s="2"/>
      <c r="K83" s="2"/>
      <c r="L83" s="2"/>
      <c r="M83" s="2"/>
      <c r="N83" s="2"/>
      <c r="O83" s="2"/>
      <c r="P83" s="2"/>
      <c r="Q83" s="2"/>
    </row>
    <row r="84" spans="1:17" ht="15.75" customHeight="1" x14ac:dyDescent="0.25">
      <c r="A84" s="2"/>
      <c r="B84" s="2"/>
      <c r="C84" s="2"/>
      <c r="D84" s="2"/>
      <c r="E84" s="2"/>
      <c r="F84" s="2"/>
      <c r="G84" s="2"/>
      <c r="H84" s="2"/>
      <c r="I84" s="2"/>
      <c r="J84" s="2"/>
      <c r="K84" s="2"/>
      <c r="L84" s="2"/>
      <c r="M84" s="2"/>
      <c r="N84" s="2"/>
      <c r="O84" s="2"/>
      <c r="P84" s="2"/>
      <c r="Q84" s="2"/>
    </row>
    <row r="85" spans="1:17" ht="15.75" customHeight="1" x14ac:dyDescent="0.25">
      <c r="A85" s="2"/>
      <c r="B85" s="2"/>
      <c r="C85" s="2"/>
      <c r="D85" s="2"/>
      <c r="E85" s="2"/>
      <c r="F85" s="2"/>
      <c r="G85" s="2"/>
      <c r="H85" s="2"/>
      <c r="I85" s="2"/>
      <c r="J85" s="2"/>
      <c r="K85" s="2"/>
      <c r="L85" s="2"/>
      <c r="M85" s="2"/>
      <c r="N85" s="2"/>
      <c r="O85" s="2"/>
      <c r="P85" s="2"/>
      <c r="Q85" s="2"/>
    </row>
    <row r="86" spans="1:17" ht="15.75" customHeight="1" x14ac:dyDescent="0.25">
      <c r="A86" s="2"/>
      <c r="B86" s="2"/>
      <c r="C86" s="2"/>
      <c r="D86" s="2"/>
      <c r="E86" s="2"/>
      <c r="F86" s="2"/>
      <c r="G86" s="2"/>
      <c r="H86" s="2"/>
      <c r="I86" s="2"/>
      <c r="J86" s="2"/>
      <c r="K86" s="2"/>
      <c r="L86" s="2"/>
      <c r="M86" s="2"/>
      <c r="N86" s="2"/>
      <c r="O86" s="2"/>
      <c r="P86" s="2"/>
      <c r="Q86" s="2"/>
    </row>
    <row r="87" spans="1:17" ht="15.75" customHeight="1" x14ac:dyDescent="0.25">
      <c r="A87" s="2"/>
      <c r="B87" s="2"/>
      <c r="C87" s="2"/>
      <c r="D87" s="2"/>
      <c r="E87" s="2"/>
      <c r="F87" s="2"/>
      <c r="G87" s="2"/>
      <c r="H87" s="2"/>
      <c r="I87" s="2"/>
      <c r="J87" s="2"/>
      <c r="K87" s="2"/>
      <c r="L87" s="2"/>
      <c r="M87" s="2"/>
      <c r="N87" s="2"/>
      <c r="O87" s="2"/>
      <c r="P87" s="2"/>
      <c r="Q87" s="2"/>
    </row>
    <row r="88" spans="1:17" ht="15.75" customHeight="1" x14ac:dyDescent="0.25">
      <c r="A88" s="2"/>
      <c r="B88" s="2"/>
      <c r="C88" s="2"/>
      <c r="D88" s="2"/>
      <c r="E88" s="2"/>
      <c r="F88" s="2"/>
      <c r="G88" s="2"/>
      <c r="H88" s="2"/>
      <c r="I88" s="2"/>
      <c r="J88" s="2"/>
      <c r="K88" s="2"/>
      <c r="L88" s="2"/>
      <c r="M88" s="2"/>
      <c r="N88" s="2"/>
      <c r="O88" s="2"/>
      <c r="P88" s="2"/>
      <c r="Q88" s="2"/>
    </row>
    <row r="89" spans="1:17" ht="15.75" customHeight="1" x14ac:dyDescent="0.25">
      <c r="A89" s="2"/>
      <c r="B89" s="2"/>
      <c r="C89" s="2"/>
      <c r="D89" s="2"/>
      <c r="E89" s="2"/>
      <c r="F89" s="2"/>
      <c r="G89" s="2"/>
      <c r="H89" s="2"/>
      <c r="I89" s="2"/>
      <c r="J89" s="2"/>
      <c r="K89" s="2"/>
      <c r="L89" s="2"/>
      <c r="M89" s="2"/>
      <c r="N89" s="2"/>
      <c r="O89" s="2"/>
      <c r="P89" s="2"/>
      <c r="Q89" s="2"/>
    </row>
    <row r="90" spans="1:17" ht="15.75" customHeight="1" x14ac:dyDescent="0.25">
      <c r="A90" s="2"/>
      <c r="B90" s="2"/>
      <c r="C90" s="2"/>
      <c r="D90" s="2"/>
      <c r="E90" s="2"/>
      <c r="F90" s="2"/>
      <c r="G90" s="2"/>
      <c r="H90" s="2"/>
      <c r="I90" s="2"/>
      <c r="J90" s="2"/>
      <c r="K90" s="2"/>
      <c r="L90" s="2"/>
      <c r="M90" s="2"/>
      <c r="N90" s="2"/>
      <c r="O90" s="2"/>
      <c r="P90" s="2"/>
      <c r="Q90" s="2"/>
    </row>
    <row r="91" spans="1:17" ht="15.75" customHeight="1" x14ac:dyDescent="0.25">
      <c r="A91" s="2"/>
      <c r="B91" s="2"/>
      <c r="C91" s="2"/>
      <c r="D91" s="2"/>
      <c r="E91" s="2"/>
      <c r="F91" s="2"/>
      <c r="G91" s="2"/>
      <c r="H91" s="2"/>
      <c r="I91" s="2"/>
      <c r="J91" s="2"/>
      <c r="K91" s="2"/>
      <c r="L91" s="2"/>
      <c r="M91" s="2"/>
      <c r="N91" s="2"/>
      <c r="O91" s="2"/>
      <c r="P91" s="2"/>
      <c r="Q91" s="2"/>
    </row>
    <row r="92" spans="1:17" ht="15.75" customHeight="1" x14ac:dyDescent="0.25">
      <c r="A92" s="2"/>
      <c r="B92" s="2"/>
      <c r="C92" s="2"/>
      <c r="D92" s="2"/>
      <c r="E92" s="2"/>
      <c r="F92" s="2"/>
      <c r="G92" s="2"/>
      <c r="H92" s="2"/>
      <c r="I92" s="2"/>
      <c r="J92" s="2"/>
      <c r="K92" s="2"/>
      <c r="L92" s="2"/>
      <c r="M92" s="2"/>
      <c r="N92" s="2"/>
      <c r="O92" s="2"/>
      <c r="P92" s="2"/>
      <c r="Q92" s="2"/>
    </row>
    <row r="93" spans="1:17" ht="15.75" customHeight="1" x14ac:dyDescent="0.25">
      <c r="A93" s="2"/>
      <c r="B93" s="2"/>
      <c r="C93" s="2"/>
      <c r="D93" s="2"/>
      <c r="E93" s="2"/>
      <c r="F93" s="2"/>
      <c r="G93" s="2"/>
      <c r="H93" s="2"/>
      <c r="I93" s="2"/>
      <c r="J93" s="2"/>
      <c r="K93" s="2"/>
      <c r="L93" s="2"/>
      <c r="M93" s="2"/>
      <c r="N93" s="2"/>
      <c r="O93" s="2"/>
      <c r="P93" s="2"/>
      <c r="Q93" s="2"/>
    </row>
    <row r="94" spans="1:17" ht="15.75" customHeight="1" x14ac:dyDescent="0.25">
      <c r="A94" s="2"/>
      <c r="B94" s="2"/>
      <c r="C94" s="2"/>
      <c r="D94" s="2"/>
      <c r="E94" s="2"/>
      <c r="F94" s="2"/>
      <c r="G94" s="2"/>
      <c r="H94" s="2"/>
      <c r="I94" s="2"/>
      <c r="J94" s="2"/>
      <c r="K94" s="2"/>
      <c r="L94" s="2"/>
      <c r="M94" s="2"/>
      <c r="N94" s="2"/>
      <c r="O94" s="2"/>
      <c r="P94" s="2"/>
      <c r="Q94" s="2"/>
    </row>
    <row r="95" spans="1:17" ht="15.75" customHeight="1" x14ac:dyDescent="0.25">
      <c r="A95" s="2"/>
      <c r="B95" s="2"/>
      <c r="C95" s="2"/>
      <c r="D95" s="2"/>
      <c r="E95" s="2"/>
      <c r="F95" s="2"/>
      <c r="G95" s="2"/>
      <c r="H95" s="2"/>
      <c r="I95" s="2"/>
      <c r="J95" s="2"/>
      <c r="K95" s="2"/>
      <c r="L95" s="2"/>
      <c r="M95" s="2"/>
      <c r="N95" s="2"/>
      <c r="O95" s="2"/>
      <c r="P95" s="2"/>
      <c r="Q95" s="2"/>
    </row>
    <row r="96" spans="1:17" ht="15.75" customHeight="1" x14ac:dyDescent="0.25">
      <c r="A96" s="2"/>
      <c r="B96" s="2"/>
      <c r="C96" s="2"/>
      <c r="D96" s="2"/>
      <c r="E96" s="2"/>
      <c r="F96" s="2"/>
      <c r="G96" s="2"/>
      <c r="H96" s="2"/>
      <c r="I96" s="2"/>
      <c r="J96" s="2"/>
      <c r="K96" s="2"/>
      <c r="L96" s="2"/>
      <c r="M96" s="2"/>
      <c r="N96" s="2"/>
      <c r="O96" s="2"/>
      <c r="P96" s="2"/>
      <c r="Q96" s="2"/>
    </row>
    <row r="97" spans="1:17" ht="15.75" customHeight="1" x14ac:dyDescent="0.25">
      <c r="A97" s="2"/>
      <c r="B97" s="2"/>
      <c r="C97" s="2"/>
      <c r="D97" s="2"/>
      <c r="E97" s="2"/>
      <c r="F97" s="2"/>
      <c r="G97" s="2"/>
      <c r="H97" s="2"/>
      <c r="I97" s="2"/>
      <c r="J97" s="2"/>
      <c r="K97" s="2"/>
      <c r="L97" s="2"/>
      <c r="M97" s="2"/>
      <c r="N97" s="2"/>
      <c r="O97" s="2"/>
      <c r="P97" s="2"/>
      <c r="Q97" s="2"/>
    </row>
    <row r="98" spans="1:17" ht="15.75" customHeight="1" x14ac:dyDescent="0.25">
      <c r="A98" s="2"/>
      <c r="B98" s="2"/>
      <c r="C98" s="2"/>
      <c r="D98" s="2"/>
      <c r="E98" s="2"/>
      <c r="F98" s="2"/>
      <c r="G98" s="2"/>
      <c r="H98" s="2"/>
      <c r="I98" s="2"/>
      <c r="J98" s="2"/>
      <c r="K98" s="2"/>
      <c r="L98" s="2"/>
      <c r="M98" s="2"/>
      <c r="N98" s="2"/>
      <c r="O98" s="2"/>
      <c r="P98" s="2"/>
      <c r="Q98" s="2"/>
    </row>
    <row r="99" spans="1:17" ht="15.75" customHeight="1" x14ac:dyDescent="0.25">
      <c r="A99" s="2"/>
      <c r="B99" s="2"/>
      <c r="C99" s="2"/>
      <c r="D99" s="2"/>
      <c r="E99" s="2"/>
      <c r="F99" s="2"/>
      <c r="G99" s="2"/>
      <c r="H99" s="2"/>
      <c r="I99" s="2"/>
      <c r="J99" s="2"/>
      <c r="K99" s="2"/>
      <c r="L99" s="2"/>
      <c r="M99" s="2"/>
      <c r="N99" s="2"/>
      <c r="O99" s="2"/>
      <c r="P99" s="2"/>
      <c r="Q99" s="2"/>
    </row>
    <row r="100" spans="1:17" ht="15.75" customHeight="1" x14ac:dyDescent="0.25">
      <c r="A100" s="2"/>
      <c r="B100" s="2"/>
      <c r="C100" s="2"/>
      <c r="D100" s="2"/>
      <c r="E100" s="2"/>
      <c r="F100" s="2"/>
      <c r="G100" s="2"/>
      <c r="H100" s="2"/>
      <c r="I100" s="2"/>
      <c r="J100" s="2"/>
      <c r="K100" s="2"/>
      <c r="L100" s="2"/>
      <c r="M100" s="2"/>
      <c r="N100" s="2"/>
      <c r="O100" s="2"/>
      <c r="P100" s="2"/>
      <c r="Q100" s="2"/>
    </row>
    <row r="101" spans="1:17" ht="15.75" customHeight="1" x14ac:dyDescent="0.25">
      <c r="A101" s="2"/>
      <c r="B101" s="2"/>
      <c r="C101" s="2"/>
      <c r="D101" s="2"/>
      <c r="E101" s="2"/>
      <c r="F101" s="2"/>
      <c r="G101" s="2"/>
      <c r="H101" s="2"/>
      <c r="I101" s="2"/>
      <c r="J101" s="2"/>
      <c r="K101" s="2"/>
      <c r="L101" s="2"/>
      <c r="M101" s="2"/>
      <c r="N101" s="2"/>
      <c r="O101" s="2"/>
      <c r="P101" s="2"/>
      <c r="Q101" s="2"/>
    </row>
  </sheetData>
  <mergeCells count="37">
    <mergeCell ref="L11:L12"/>
    <mergeCell ref="M11:N11"/>
    <mergeCell ref="A1:J1"/>
    <mergeCell ref="A2:J2"/>
    <mergeCell ref="A3:J3"/>
    <mergeCell ref="A4:J4"/>
    <mergeCell ref="A5:B5"/>
    <mergeCell ref="C5:J5"/>
    <mergeCell ref="A6:B6"/>
    <mergeCell ref="C6:J6"/>
    <mergeCell ref="A7:B7"/>
    <mergeCell ref="C7:J7"/>
    <mergeCell ref="A8:B8"/>
    <mergeCell ref="C8:J8"/>
    <mergeCell ref="A9:B9"/>
    <mergeCell ref="C9:J9"/>
    <mergeCell ref="A10:B10"/>
    <mergeCell ref="C10:J10"/>
    <mergeCell ref="A11:A12"/>
    <mergeCell ref="B11:B12"/>
    <mergeCell ref="C11:C12"/>
    <mergeCell ref="D11:D12"/>
    <mergeCell ref="E11:E12"/>
    <mergeCell ref="F11:F12"/>
    <mergeCell ref="G11:G12"/>
    <mergeCell ref="H11:H12"/>
    <mergeCell ref="I11:I12"/>
    <mergeCell ref="J11:J12"/>
    <mergeCell ref="A61:D61"/>
    <mergeCell ref="E61:J61"/>
    <mergeCell ref="A72:D72"/>
    <mergeCell ref="A62:G62"/>
    <mergeCell ref="A63:D64"/>
    <mergeCell ref="E63:G63"/>
    <mergeCell ref="E64:G64"/>
    <mergeCell ref="A66:J66"/>
    <mergeCell ref="H67:J67"/>
  </mergeCell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1"/>
  <sheetViews>
    <sheetView topLeftCell="A7" workbookViewId="0">
      <selection activeCell="M16" sqref="M16"/>
    </sheetView>
  </sheetViews>
  <sheetFormatPr defaultColWidth="14.42578125" defaultRowHeight="15" x14ac:dyDescent="0.25"/>
  <cols>
    <col min="1" max="1" width="10.5703125" style="104" customWidth="1"/>
    <col min="2" max="2" width="18.5703125" style="104" customWidth="1"/>
    <col min="3" max="4" width="12.7109375" style="104" customWidth="1"/>
    <col min="5" max="5" width="14.7109375" style="104" customWidth="1"/>
    <col min="6" max="6" width="12.42578125" style="104" customWidth="1"/>
    <col min="7" max="7" width="15.140625" style="104" customWidth="1"/>
    <col min="8" max="9" width="12.7109375" style="104" customWidth="1"/>
    <col min="10" max="10" width="15" style="104" customWidth="1"/>
    <col min="11" max="11" width="9.140625" style="104" customWidth="1"/>
    <col min="12" max="12" width="13" style="104" customWidth="1"/>
    <col min="13" max="13" width="12.7109375" style="104" customWidth="1"/>
    <col min="14" max="14" width="14.28515625" style="104" customWidth="1"/>
    <col min="15" max="15" width="7.85546875" style="104" customWidth="1"/>
    <col min="16" max="17" width="9.140625" style="104" customWidth="1"/>
    <col min="18" max="16384" width="14.42578125" style="104"/>
  </cols>
  <sheetData>
    <row r="1" spans="1:17" ht="24" x14ac:dyDescent="0.4">
      <c r="A1" s="108" t="s">
        <v>0</v>
      </c>
      <c r="B1" s="109"/>
      <c r="C1" s="109"/>
      <c r="D1" s="109"/>
      <c r="E1" s="109"/>
      <c r="F1" s="109"/>
      <c r="G1" s="109"/>
      <c r="H1" s="109"/>
      <c r="I1" s="109"/>
      <c r="J1" s="110"/>
      <c r="K1" s="1"/>
      <c r="L1" s="2"/>
      <c r="M1" s="2"/>
      <c r="N1" s="2"/>
      <c r="O1" s="3"/>
      <c r="P1" s="4" t="s">
        <v>1</v>
      </c>
      <c r="Q1" s="2"/>
    </row>
    <row r="2" spans="1:17" ht="18.75" x14ac:dyDescent="0.3">
      <c r="A2" s="111" t="s">
        <v>2</v>
      </c>
      <c r="B2" s="109"/>
      <c r="C2" s="109"/>
      <c r="D2" s="109"/>
      <c r="E2" s="109"/>
      <c r="F2" s="109"/>
      <c r="G2" s="109"/>
      <c r="H2" s="109"/>
      <c r="I2" s="109"/>
      <c r="J2" s="110"/>
      <c r="K2" s="2"/>
      <c r="L2" s="2"/>
      <c r="M2" s="2"/>
      <c r="N2" s="2"/>
      <c r="O2" s="5"/>
      <c r="P2" s="4" t="s">
        <v>3</v>
      </c>
      <c r="Q2" s="2"/>
    </row>
    <row r="3" spans="1:17" ht="18.75" customHeight="1" x14ac:dyDescent="0.25">
      <c r="A3" s="112" t="s">
        <v>283</v>
      </c>
      <c r="B3" s="113"/>
      <c r="C3" s="113"/>
      <c r="D3" s="113"/>
      <c r="E3" s="113"/>
      <c r="F3" s="113"/>
      <c r="G3" s="113"/>
      <c r="H3" s="113"/>
      <c r="I3" s="113"/>
      <c r="J3" s="114"/>
      <c r="K3" s="6"/>
      <c r="L3" s="6"/>
      <c r="N3" s="6"/>
      <c r="O3" s="6"/>
      <c r="P3" s="6"/>
      <c r="Q3" s="6"/>
    </row>
    <row r="4" spans="1:17" ht="24" x14ac:dyDescent="0.4">
      <c r="A4" s="108" t="s">
        <v>4</v>
      </c>
      <c r="B4" s="109"/>
      <c r="C4" s="109"/>
      <c r="D4" s="109"/>
      <c r="E4" s="109"/>
      <c r="F4" s="109"/>
      <c r="G4" s="109"/>
      <c r="H4" s="109"/>
      <c r="I4" s="109"/>
      <c r="J4" s="110"/>
      <c r="K4" s="2"/>
      <c r="L4" s="2"/>
      <c r="M4" s="6"/>
      <c r="N4" s="2"/>
      <c r="O4" s="2"/>
      <c r="P4" s="2"/>
      <c r="Q4" s="2"/>
    </row>
    <row r="5" spans="1:17" x14ac:dyDescent="0.25">
      <c r="A5" s="115" t="s">
        <v>5</v>
      </c>
      <c r="B5" s="110"/>
      <c r="C5" s="116" t="s">
        <v>6</v>
      </c>
      <c r="D5" s="109"/>
      <c r="E5" s="109"/>
      <c r="F5" s="109"/>
      <c r="G5" s="109"/>
      <c r="H5" s="109"/>
      <c r="I5" s="109"/>
      <c r="J5" s="110"/>
      <c r="K5" s="2"/>
      <c r="L5" s="2"/>
      <c r="M5" s="2"/>
      <c r="N5" s="2"/>
      <c r="O5" s="2"/>
      <c r="P5" s="2"/>
      <c r="Q5" s="2"/>
    </row>
    <row r="6" spans="1:17" ht="45" customHeight="1" x14ac:dyDescent="0.25">
      <c r="A6" s="117" t="s">
        <v>7</v>
      </c>
      <c r="B6" s="110"/>
      <c r="C6" s="118" t="s">
        <v>8</v>
      </c>
      <c r="D6" s="109"/>
      <c r="E6" s="109"/>
      <c r="F6" s="109"/>
      <c r="G6" s="109"/>
      <c r="H6" s="109"/>
      <c r="I6" s="109"/>
      <c r="J6" s="110"/>
      <c r="K6" s="2"/>
      <c r="L6" s="2"/>
      <c r="M6" s="2"/>
      <c r="N6" s="2"/>
      <c r="O6" s="2"/>
      <c r="P6" s="2"/>
      <c r="Q6" s="2"/>
    </row>
    <row r="7" spans="1:17" x14ac:dyDescent="0.25">
      <c r="A7" s="117" t="s">
        <v>9</v>
      </c>
      <c r="B7" s="110"/>
      <c r="C7" s="119" t="s">
        <v>10</v>
      </c>
      <c r="D7" s="109"/>
      <c r="E7" s="109"/>
      <c r="F7" s="109"/>
      <c r="G7" s="109"/>
      <c r="H7" s="109"/>
      <c r="I7" s="109"/>
      <c r="J7" s="110"/>
      <c r="K7" s="2"/>
      <c r="L7" s="2"/>
      <c r="M7" s="2"/>
      <c r="N7" s="2"/>
      <c r="O7" s="2"/>
      <c r="P7" s="2"/>
      <c r="Q7" s="2"/>
    </row>
    <row r="8" spans="1:17" x14ac:dyDescent="0.25">
      <c r="A8" s="117" t="s">
        <v>11</v>
      </c>
      <c r="B8" s="110"/>
      <c r="C8" s="119" t="s">
        <v>12</v>
      </c>
      <c r="D8" s="109"/>
      <c r="E8" s="109"/>
      <c r="F8" s="109"/>
      <c r="G8" s="109"/>
      <c r="H8" s="109"/>
      <c r="I8" s="109"/>
      <c r="J8" s="110"/>
      <c r="K8" s="2"/>
      <c r="L8" s="2"/>
      <c r="M8" s="2"/>
      <c r="N8" s="2"/>
      <c r="O8" s="2"/>
      <c r="P8" s="2"/>
      <c r="Q8" s="2"/>
    </row>
    <row r="9" spans="1:17" x14ac:dyDescent="0.25">
      <c r="A9" s="120" t="s">
        <v>13</v>
      </c>
      <c r="B9" s="110"/>
      <c r="C9" s="121" t="s">
        <v>284</v>
      </c>
      <c r="D9" s="122"/>
      <c r="E9" s="122"/>
      <c r="F9" s="122"/>
      <c r="G9" s="122"/>
      <c r="H9" s="122"/>
      <c r="I9" s="122"/>
      <c r="J9" s="123"/>
      <c r="K9" s="6"/>
      <c r="L9" s="6"/>
      <c r="M9" s="6"/>
      <c r="N9" s="6"/>
      <c r="O9" s="6"/>
      <c r="P9" s="6"/>
      <c r="Q9" s="6"/>
    </row>
    <row r="10" spans="1:17" x14ac:dyDescent="0.25">
      <c r="A10" s="117" t="s">
        <v>14</v>
      </c>
      <c r="B10" s="110"/>
      <c r="C10" s="121"/>
      <c r="D10" s="122"/>
      <c r="E10" s="122"/>
      <c r="F10" s="122"/>
      <c r="G10" s="122"/>
      <c r="H10" s="122"/>
      <c r="I10" s="122"/>
      <c r="J10" s="123"/>
      <c r="K10" s="2"/>
      <c r="L10" s="2"/>
      <c r="M10" s="2"/>
      <c r="N10" s="2"/>
      <c r="O10" s="2"/>
      <c r="P10" s="2"/>
      <c r="Q10" s="2"/>
    </row>
    <row r="11" spans="1:17" ht="33" customHeight="1" x14ac:dyDescent="0.25">
      <c r="A11" s="124" t="s">
        <v>15</v>
      </c>
      <c r="B11" s="124" t="s">
        <v>16</v>
      </c>
      <c r="C11" s="126" t="s">
        <v>17</v>
      </c>
      <c r="D11" s="126" t="s">
        <v>18</v>
      </c>
      <c r="E11" s="124" t="s">
        <v>19</v>
      </c>
      <c r="F11" s="124" t="s">
        <v>15</v>
      </c>
      <c r="G11" s="124" t="s">
        <v>16</v>
      </c>
      <c r="H11" s="126" t="s">
        <v>17</v>
      </c>
      <c r="I11" s="126" t="s">
        <v>18</v>
      </c>
      <c r="J11" s="124" t="s">
        <v>19</v>
      </c>
      <c r="K11" s="2"/>
      <c r="L11" s="175" t="s">
        <v>16</v>
      </c>
      <c r="M11" s="176" t="s">
        <v>293</v>
      </c>
      <c r="N11" s="176"/>
      <c r="O11" s="2"/>
      <c r="P11" s="2"/>
      <c r="Q11" s="2"/>
    </row>
    <row r="12" spans="1:17" ht="13.5" customHeight="1" x14ac:dyDescent="0.25">
      <c r="A12" s="125"/>
      <c r="B12" s="125"/>
      <c r="C12" s="125"/>
      <c r="D12" s="125"/>
      <c r="E12" s="125"/>
      <c r="F12" s="125"/>
      <c r="G12" s="125"/>
      <c r="H12" s="125"/>
      <c r="I12" s="125"/>
      <c r="J12" s="125"/>
      <c r="K12" s="2"/>
      <c r="L12" s="175"/>
      <c r="M12" s="7" t="s">
        <v>17</v>
      </c>
      <c r="N12" s="2" t="s">
        <v>18</v>
      </c>
      <c r="O12" s="2"/>
      <c r="P12" s="2"/>
      <c r="Q12" s="2"/>
    </row>
    <row r="13" spans="1:17" x14ac:dyDescent="0.25">
      <c r="A13" s="8">
        <v>1</v>
      </c>
      <c r="B13" s="9" t="s">
        <v>20</v>
      </c>
      <c r="C13" s="38">
        <v>0</v>
      </c>
      <c r="D13" s="98">
        <v>210</v>
      </c>
      <c r="E13" s="11">
        <f t="shared" ref="E13:E60" si="0">SUM(C13,D13)</f>
        <v>210</v>
      </c>
      <c r="F13" s="8">
        <v>49</v>
      </c>
      <c r="G13" s="12" t="s">
        <v>21</v>
      </c>
      <c r="H13" s="38">
        <v>0</v>
      </c>
      <c r="I13" s="98">
        <v>210</v>
      </c>
      <c r="J13" s="8">
        <f t="shared" ref="J13:J60" si="1">SUM(H13,I13)</f>
        <v>210</v>
      </c>
      <c r="K13" s="2"/>
      <c r="L13" s="2"/>
      <c r="M13" s="7"/>
      <c r="N13" s="7"/>
      <c r="O13" s="2"/>
      <c r="P13" s="2"/>
      <c r="Q13" s="2"/>
    </row>
    <row r="14" spans="1:17" x14ac:dyDescent="0.25">
      <c r="A14" s="8">
        <f t="shared" ref="A14:A36" si="2">A13+1</f>
        <v>2</v>
      </c>
      <c r="B14" s="9" t="s">
        <v>22</v>
      </c>
      <c r="C14" s="38">
        <v>0</v>
      </c>
      <c r="D14" s="98">
        <v>210</v>
      </c>
      <c r="E14" s="11">
        <f t="shared" si="0"/>
        <v>210</v>
      </c>
      <c r="F14" s="8">
        <f t="shared" ref="F14:F36" si="3">F13+1</f>
        <v>50</v>
      </c>
      <c r="G14" s="12" t="s">
        <v>23</v>
      </c>
      <c r="H14" s="38">
        <v>0</v>
      </c>
      <c r="I14" s="98">
        <v>210</v>
      </c>
      <c r="J14" s="8">
        <f t="shared" si="1"/>
        <v>210</v>
      </c>
      <c r="K14" s="2"/>
      <c r="L14" s="2" t="s">
        <v>20</v>
      </c>
      <c r="M14" s="7">
        <f>AVERAGE(C13:C16)</f>
        <v>0</v>
      </c>
      <c r="N14" s="7">
        <f>AVERAGE(D13:D16)</f>
        <v>210</v>
      </c>
      <c r="O14" s="2"/>
      <c r="P14" s="2"/>
      <c r="Q14" s="2"/>
    </row>
    <row r="15" spans="1:17" x14ac:dyDescent="0.25">
      <c r="A15" s="8">
        <f t="shared" si="2"/>
        <v>3</v>
      </c>
      <c r="B15" s="9" t="s">
        <v>24</v>
      </c>
      <c r="C15" s="38">
        <v>0</v>
      </c>
      <c r="D15" s="98">
        <v>210</v>
      </c>
      <c r="E15" s="11">
        <f t="shared" si="0"/>
        <v>210</v>
      </c>
      <c r="F15" s="8">
        <f t="shared" si="3"/>
        <v>51</v>
      </c>
      <c r="G15" s="12" t="s">
        <v>25</v>
      </c>
      <c r="H15" s="38">
        <v>0</v>
      </c>
      <c r="I15" s="98">
        <v>210</v>
      </c>
      <c r="J15" s="8">
        <f t="shared" si="1"/>
        <v>210</v>
      </c>
      <c r="K15" s="2"/>
      <c r="L15" s="2" t="s">
        <v>28</v>
      </c>
      <c r="M15" s="7">
        <f>AVERAGE(C17:C20)</f>
        <v>0</v>
      </c>
      <c r="N15" s="7">
        <f>AVERAGE(D17:D20)</f>
        <v>210</v>
      </c>
      <c r="O15" s="2"/>
      <c r="P15" s="2"/>
      <c r="Q15" s="2"/>
    </row>
    <row r="16" spans="1:17" x14ac:dyDescent="0.25">
      <c r="A16" s="8">
        <f t="shared" si="2"/>
        <v>4</v>
      </c>
      <c r="B16" s="9" t="s">
        <v>26</v>
      </c>
      <c r="C16" s="38">
        <v>0</v>
      </c>
      <c r="D16" s="98">
        <v>210</v>
      </c>
      <c r="E16" s="11">
        <f t="shared" si="0"/>
        <v>210</v>
      </c>
      <c r="F16" s="8">
        <f t="shared" si="3"/>
        <v>52</v>
      </c>
      <c r="G16" s="12" t="s">
        <v>27</v>
      </c>
      <c r="H16" s="38">
        <v>0</v>
      </c>
      <c r="I16" s="98">
        <v>210</v>
      </c>
      <c r="J16" s="8">
        <f t="shared" si="1"/>
        <v>210</v>
      </c>
      <c r="K16" s="2"/>
      <c r="L16" s="2" t="s">
        <v>36</v>
      </c>
      <c r="M16" s="7">
        <f>AVERAGE(C21:C24)</f>
        <v>0</v>
      </c>
      <c r="N16" s="7">
        <f>AVERAGE(D21:D24)</f>
        <v>210</v>
      </c>
      <c r="O16" s="2"/>
      <c r="P16" s="2"/>
      <c r="Q16" s="2"/>
    </row>
    <row r="17" spans="1:17" x14ac:dyDescent="0.25">
      <c r="A17" s="8">
        <f t="shared" si="2"/>
        <v>5</v>
      </c>
      <c r="B17" s="9" t="s">
        <v>28</v>
      </c>
      <c r="C17" s="38">
        <v>0</v>
      </c>
      <c r="D17" s="98">
        <v>210</v>
      </c>
      <c r="E17" s="11">
        <f t="shared" si="0"/>
        <v>210</v>
      </c>
      <c r="F17" s="8">
        <f t="shared" si="3"/>
        <v>53</v>
      </c>
      <c r="G17" s="12" t="s">
        <v>29</v>
      </c>
      <c r="H17" s="38">
        <v>0</v>
      </c>
      <c r="I17" s="98">
        <v>210</v>
      </c>
      <c r="J17" s="8">
        <f t="shared" si="1"/>
        <v>210</v>
      </c>
      <c r="K17" s="2"/>
      <c r="L17" s="2" t="s">
        <v>44</v>
      </c>
      <c r="M17" s="7">
        <f>AVERAGE(C25:C28)</f>
        <v>0</v>
      </c>
      <c r="N17" s="7">
        <f>AVERAGE(D25:D28)</f>
        <v>210</v>
      </c>
      <c r="O17" s="2"/>
      <c r="P17" s="2"/>
      <c r="Q17" s="2"/>
    </row>
    <row r="18" spans="1:17" x14ac:dyDescent="0.25">
      <c r="A18" s="8">
        <f t="shared" si="2"/>
        <v>6</v>
      </c>
      <c r="B18" s="9" t="s">
        <v>30</v>
      </c>
      <c r="C18" s="38">
        <v>0</v>
      </c>
      <c r="D18" s="98">
        <v>210</v>
      </c>
      <c r="E18" s="11">
        <f t="shared" si="0"/>
        <v>210</v>
      </c>
      <c r="F18" s="8">
        <f t="shared" si="3"/>
        <v>54</v>
      </c>
      <c r="G18" s="12" t="s">
        <v>31</v>
      </c>
      <c r="H18" s="38">
        <v>0</v>
      </c>
      <c r="I18" s="98">
        <v>210</v>
      </c>
      <c r="J18" s="8">
        <f t="shared" si="1"/>
        <v>210</v>
      </c>
      <c r="K18" s="2"/>
      <c r="L18" s="2" t="s">
        <v>52</v>
      </c>
      <c r="M18" s="7">
        <f>AVERAGE(C29:C32)</f>
        <v>0</v>
      </c>
      <c r="N18" s="7">
        <f>AVERAGE(D29:D32)</f>
        <v>210</v>
      </c>
      <c r="O18" s="2"/>
      <c r="P18" s="2"/>
      <c r="Q18" s="2"/>
    </row>
    <row r="19" spans="1:17" x14ac:dyDescent="0.25">
      <c r="A19" s="8">
        <f t="shared" si="2"/>
        <v>7</v>
      </c>
      <c r="B19" s="9" t="s">
        <v>32</v>
      </c>
      <c r="C19" s="38">
        <v>0</v>
      </c>
      <c r="D19" s="98">
        <v>210</v>
      </c>
      <c r="E19" s="11">
        <f t="shared" si="0"/>
        <v>210</v>
      </c>
      <c r="F19" s="8">
        <f t="shared" si="3"/>
        <v>55</v>
      </c>
      <c r="G19" s="12" t="s">
        <v>33</v>
      </c>
      <c r="H19" s="38">
        <v>0</v>
      </c>
      <c r="I19" s="98">
        <v>210</v>
      </c>
      <c r="J19" s="8">
        <f t="shared" si="1"/>
        <v>210</v>
      </c>
      <c r="K19" s="2"/>
      <c r="L19" s="2" t="s">
        <v>60</v>
      </c>
      <c r="M19" s="7">
        <f>AVERAGE(C33:C36)</f>
        <v>0</v>
      </c>
      <c r="N19" s="7">
        <f>AVERAGE(D33:D36)</f>
        <v>210</v>
      </c>
      <c r="O19" s="2"/>
      <c r="P19" s="2"/>
      <c r="Q19" s="2"/>
    </row>
    <row r="20" spans="1:17" x14ac:dyDescent="0.25">
      <c r="A20" s="8">
        <f t="shared" si="2"/>
        <v>8</v>
      </c>
      <c r="B20" s="9" t="s">
        <v>34</v>
      </c>
      <c r="C20" s="38">
        <v>0</v>
      </c>
      <c r="D20" s="98">
        <v>210</v>
      </c>
      <c r="E20" s="11">
        <f t="shared" si="0"/>
        <v>210</v>
      </c>
      <c r="F20" s="8">
        <f t="shared" si="3"/>
        <v>56</v>
      </c>
      <c r="G20" s="12" t="s">
        <v>35</v>
      </c>
      <c r="H20" s="38">
        <v>0</v>
      </c>
      <c r="I20" s="98">
        <v>210</v>
      </c>
      <c r="J20" s="8">
        <f t="shared" si="1"/>
        <v>210</v>
      </c>
      <c r="K20" s="2"/>
      <c r="L20" s="2" t="s">
        <v>68</v>
      </c>
      <c r="M20" s="7">
        <f>AVERAGE(C37:C40)</f>
        <v>0</v>
      </c>
      <c r="N20" s="7">
        <f>AVERAGE(D37:D40)</f>
        <v>210</v>
      </c>
      <c r="O20" s="2"/>
      <c r="P20" s="2"/>
      <c r="Q20" s="2"/>
    </row>
    <row r="21" spans="1:17" ht="15.75" customHeight="1" x14ac:dyDescent="0.25">
      <c r="A21" s="8">
        <f t="shared" si="2"/>
        <v>9</v>
      </c>
      <c r="B21" s="9" t="s">
        <v>36</v>
      </c>
      <c r="C21" s="38">
        <v>0</v>
      </c>
      <c r="D21" s="98">
        <v>210</v>
      </c>
      <c r="E21" s="11">
        <f t="shared" si="0"/>
        <v>210</v>
      </c>
      <c r="F21" s="8">
        <f t="shared" si="3"/>
        <v>57</v>
      </c>
      <c r="G21" s="12" t="s">
        <v>37</v>
      </c>
      <c r="H21" s="38">
        <v>0</v>
      </c>
      <c r="I21" s="98">
        <v>210</v>
      </c>
      <c r="J21" s="8">
        <f t="shared" si="1"/>
        <v>210</v>
      </c>
      <c r="K21" s="2"/>
      <c r="L21" s="2" t="s">
        <v>76</v>
      </c>
      <c r="M21" s="7">
        <f>AVERAGE(C41:C44)</f>
        <v>0</v>
      </c>
      <c r="N21" s="7">
        <f>AVERAGE(D41:D44)</f>
        <v>210</v>
      </c>
      <c r="O21" s="2"/>
      <c r="P21" s="2"/>
      <c r="Q21" s="2"/>
    </row>
    <row r="22" spans="1:17" ht="15.75" customHeight="1" x14ac:dyDescent="0.25">
      <c r="A22" s="8">
        <f t="shared" si="2"/>
        <v>10</v>
      </c>
      <c r="B22" s="9" t="s">
        <v>38</v>
      </c>
      <c r="C22" s="38">
        <v>0</v>
      </c>
      <c r="D22" s="98">
        <v>210</v>
      </c>
      <c r="E22" s="11">
        <f t="shared" si="0"/>
        <v>210</v>
      </c>
      <c r="F22" s="8">
        <f t="shared" si="3"/>
        <v>58</v>
      </c>
      <c r="G22" s="12" t="s">
        <v>39</v>
      </c>
      <c r="H22" s="38">
        <v>0</v>
      </c>
      <c r="I22" s="98">
        <v>210</v>
      </c>
      <c r="J22" s="8">
        <f t="shared" si="1"/>
        <v>210</v>
      </c>
      <c r="K22" s="2"/>
      <c r="L22" s="2" t="s">
        <v>84</v>
      </c>
      <c r="M22" s="7">
        <f>AVERAGE(C45:C48)</f>
        <v>0</v>
      </c>
      <c r="N22" s="7">
        <f>AVERAGE(D45:D48)</f>
        <v>210</v>
      </c>
      <c r="O22" s="2"/>
      <c r="P22" s="2"/>
      <c r="Q22" s="2"/>
    </row>
    <row r="23" spans="1:17" ht="15.75" customHeight="1" x14ac:dyDescent="0.25">
      <c r="A23" s="8">
        <f t="shared" si="2"/>
        <v>11</v>
      </c>
      <c r="B23" s="9" t="s">
        <v>40</v>
      </c>
      <c r="C23" s="38">
        <v>0</v>
      </c>
      <c r="D23" s="98">
        <v>210</v>
      </c>
      <c r="E23" s="11">
        <f t="shared" si="0"/>
        <v>210</v>
      </c>
      <c r="F23" s="8">
        <f t="shared" si="3"/>
        <v>59</v>
      </c>
      <c r="G23" s="12" t="s">
        <v>41</v>
      </c>
      <c r="H23" s="38">
        <v>0</v>
      </c>
      <c r="I23" s="98">
        <v>210</v>
      </c>
      <c r="J23" s="8">
        <f t="shared" si="1"/>
        <v>210</v>
      </c>
      <c r="K23" s="2"/>
      <c r="L23" s="2" t="s">
        <v>92</v>
      </c>
      <c r="M23" s="7">
        <f>AVERAGE(C49:C52)</f>
        <v>0</v>
      </c>
      <c r="N23" s="7">
        <f>AVERAGE(D49:D52)</f>
        <v>210</v>
      </c>
      <c r="O23" s="2"/>
      <c r="P23" s="2"/>
      <c r="Q23" s="2"/>
    </row>
    <row r="24" spans="1:17" ht="15.75" customHeight="1" x14ac:dyDescent="0.25">
      <c r="A24" s="8">
        <f t="shared" si="2"/>
        <v>12</v>
      </c>
      <c r="B24" s="9" t="s">
        <v>42</v>
      </c>
      <c r="C24" s="38">
        <v>0</v>
      </c>
      <c r="D24" s="98">
        <v>210</v>
      </c>
      <c r="E24" s="11">
        <f t="shared" si="0"/>
        <v>210</v>
      </c>
      <c r="F24" s="8">
        <f t="shared" si="3"/>
        <v>60</v>
      </c>
      <c r="G24" s="12" t="s">
        <v>43</v>
      </c>
      <c r="H24" s="38">
        <v>0</v>
      </c>
      <c r="I24" s="98">
        <v>210</v>
      </c>
      <c r="J24" s="8">
        <f t="shared" si="1"/>
        <v>210</v>
      </c>
      <c r="K24" s="2"/>
      <c r="L24" s="13" t="s">
        <v>100</v>
      </c>
      <c r="M24" s="7">
        <f>AVERAGE(C53:C56)</f>
        <v>0</v>
      </c>
      <c r="N24" s="7">
        <f>AVERAGE(D53:D56)</f>
        <v>210</v>
      </c>
      <c r="O24" s="2"/>
      <c r="P24" s="2"/>
      <c r="Q24" s="2"/>
    </row>
    <row r="25" spans="1:17" ht="15.75" customHeight="1" x14ac:dyDescent="0.25">
      <c r="A25" s="8">
        <f t="shared" si="2"/>
        <v>13</v>
      </c>
      <c r="B25" s="9" t="s">
        <v>44</v>
      </c>
      <c r="C25" s="38">
        <v>0</v>
      </c>
      <c r="D25" s="98">
        <v>210</v>
      </c>
      <c r="E25" s="11">
        <f t="shared" si="0"/>
        <v>210</v>
      </c>
      <c r="F25" s="8">
        <f t="shared" si="3"/>
        <v>61</v>
      </c>
      <c r="G25" s="12" t="s">
        <v>45</v>
      </c>
      <c r="H25" s="38">
        <v>0</v>
      </c>
      <c r="I25" s="98">
        <v>210</v>
      </c>
      <c r="J25" s="8">
        <f t="shared" si="1"/>
        <v>210</v>
      </c>
      <c r="K25" s="2"/>
      <c r="L25" s="16" t="s">
        <v>108</v>
      </c>
      <c r="M25" s="7">
        <f>AVERAGE(C57:C60)</f>
        <v>0</v>
      </c>
      <c r="N25" s="7">
        <f>AVERAGE(D57:D60)</f>
        <v>210</v>
      </c>
      <c r="O25" s="2"/>
      <c r="P25" s="2"/>
      <c r="Q25" s="2"/>
    </row>
    <row r="26" spans="1:17" ht="15.75" customHeight="1" x14ac:dyDescent="0.25">
      <c r="A26" s="8">
        <f t="shared" si="2"/>
        <v>14</v>
      </c>
      <c r="B26" s="9" t="s">
        <v>46</v>
      </c>
      <c r="C26" s="38">
        <v>0</v>
      </c>
      <c r="D26" s="98">
        <v>210</v>
      </c>
      <c r="E26" s="11">
        <f t="shared" si="0"/>
        <v>210</v>
      </c>
      <c r="F26" s="8">
        <f t="shared" si="3"/>
        <v>62</v>
      </c>
      <c r="G26" s="12" t="s">
        <v>47</v>
      </c>
      <c r="H26" s="38">
        <v>0</v>
      </c>
      <c r="I26" s="98">
        <v>210</v>
      </c>
      <c r="J26" s="8">
        <f t="shared" si="1"/>
        <v>210</v>
      </c>
      <c r="K26" s="2"/>
      <c r="L26" s="16" t="s">
        <v>21</v>
      </c>
      <c r="M26" s="7">
        <f>AVERAGE(H13:H16)</f>
        <v>0</v>
      </c>
      <c r="N26" s="7">
        <f>AVERAGE(I13:I16)</f>
        <v>210</v>
      </c>
      <c r="O26" s="2"/>
      <c r="P26" s="2"/>
      <c r="Q26" s="2"/>
    </row>
    <row r="27" spans="1:17" ht="15.75" customHeight="1" x14ac:dyDescent="0.25">
      <c r="A27" s="8">
        <f t="shared" si="2"/>
        <v>15</v>
      </c>
      <c r="B27" s="9" t="s">
        <v>48</v>
      </c>
      <c r="C27" s="38">
        <v>0</v>
      </c>
      <c r="D27" s="98">
        <v>210</v>
      </c>
      <c r="E27" s="11">
        <f t="shared" si="0"/>
        <v>210</v>
      </c>
      <c r="F27" s="8">
        <f t="shared" si="3"/>
        <v>63</v>
      </c>
      <c r="G27" s="12" t="s">
        <v>49</v>
      </c>
      <c r="H27" s="38">
        <v>0</v>
      </c>
      <c r="I27" s="98">
        <v>210</v>
      </c>
      <c r="J27" s="8">
        <f t="shared" si="1"/>
        <v>210</v>
      </c>
      <c r="K27" s="2"/>
      <c r="L27" s="24" t="s">
        <v>29</v>
      </c>
      <c r="M27" s="7">
        <f>AVERAGE(H17:H20)</f>
        <v>0</v>
      </c>
      <c r="N27" s="7">
        <f>AVERAGE(I17:I20)</f>
        <v>210</v>
      </c>
      <c r="O27" s="2"/>
      <c r="P27" s="2"/>
      <c r="Q27" s="2"/>
    </row>
    <row r="28" spans="1:17" ht="15.75" customHeight="1" x14ac:dyDescent="0.25">
      <c r="A28" s="8">
        <f t="shared" si="2"/>
        <v>16</v>
      </c>
      <c r="B28" s="9" t="s">
        <v>50</v>
      </c>
      <c r="C28" s="38">
        <v>0</v>
      </c>
      <c r="D28" s="98">
        <v>210</v>
      </c>
      <c r="E28" s="11">
        <f t="shared" si="0"/>
        <v>210</v>
      </c>
      <c r="F28" s="8">
        <f t="shared" si="3"/>
        <v>64</v>
      </c>
      <c r="G28" s="12" t="s">
        <v>51</v>
      </c>
      <c r="H28" s="38">
        <v>0</v>
      </c>
      <c r="I28" s="98">
        <v>210</v>
      </c>
      <c r="J28" s="8">
        <f t="shared" si="1"/>
        <v>210</v>
      </c>
      <c r="K28" s="2"/>
      <c r="L28" s="2" t="s">
        <v>37</v>
      </c>
      <c r="M28" s="7">
        <f>AVERAGE(H21:H24)</f>
        <v>0</v>
      </c>
      <c r="N28" s="7">
        <f>AVERAGE(I21:I24)</f>
        <v>210</v>
      </c>
      <c r="O28" s="2"/>
      <c r="P28" s="2"/>
      <c r="Q28" s="2"/>
    </row>
    <row r="29" spans="1:17" ht="15.75" customHeight="1" x14ac:dyDescent="0.25">
      <c r="A29" s="8">
        <f t="shared" si="2"/>
        <v>17</v>
      </c>
      <c r="B29" s="9" t="s">
        <v>52</v>
      </c>
      <c r="C29" s="38">
        <v>0</v>
      </c>
      <c r="D29" s="98">
        <v>210</v>
      </c>
      <c r="E29" s="11">
        <f t="shared" si="0"/>
        <v>210</v>
      </c>
      <c r="F29" s="8">
        <f t="shared" si="3"/>
        <v>65</v>
      </c>
      <c r="G29" s="12" t="s">
        <v>53</v>
      </c>
      <c r="H29" s="38">
        <v>0</v>
      </c>
      <c r="I29" s="98">
        <v>210</v>
      </c>
      <c r="J29" s="8">
        <f t="shared" si="1"/>
        <v>210</v>
      </c>
      <c r="K29" s="2"/>
      <c r="L29" s="2" t="s">
        <v>45</v>
      </c>
      <c r="M29" s="7">
        <f>AVERAGE(H25:H28)</f>
        <v>0</v>
      </c>
      <c r="N29" s="7">
        <f>AVERAGE(I25:I28)</f>
        <v>210</v>
      </c>
      <c r="O29" s="2"/>
      <c r="P29" s="2"/>
      <c r="Q29" s="2"/>
    </row>
    <row r="30" spans="1:17" ht="15.75" customHeight="1" x14ac:dyDescent="0.25">
      <c r="A30" s="8">
        <f t="shared" si="2"/>
        <v>18</v>
      </c>
      <c r="B30" s="9" t="s">
        <v>54</v>
      </c>
      <c r="C30" s="38">
        <v>0</v>
      </c>
      <c r="D30" s="98">
        <v>210</v>
      </c>
      <c r="E30" s="11">
        <f t="shared" si="0"/>
        <v>210</v>
      </c>
      <c r="F30" s="8">
        <f t="shared" si="3"/>
        <v>66</v>
      </c>
      <c r="G30" s="12" t="s">
        <v>55</v>
      </c>
      <c r="H30" s="38">
        <v>0</v>
      </c>
      <c r="I30" s="98">
        <v>210</v>
      </c>
      <c r="J30" s="8">
        <f t="shared" si="1"/>
        <v>210</v>
      </c>
      <c r="K30" s="2"/>
      <c r="L30" s="2" t="s">
        <v>53</v>
      </c>
      <c r="M30" s="7">
        <f>AVERAGE(H29:H32)</f>
        <v>0</v>
      </c>
      <c r="N30" s="7">
        <f>AVERAGE(I29:I32)</f>
        <v>210</v>
      </c>
      <c r="O30" s="2"/>
      <c r="P30" s="2"/>
      <c r="Q30" s="2"/>
    </row>
    <row r="31" spans="1:17" ht="15.75" customHeight="1" x14ac:dyDescent="0.25">
      <c r="A31" s="8">
        <f t="shared" si="2"/>
        <v>19</v>
      </c>
      <c r="B31" s="9" t="s">
        <v>56</v>
      </c>
      <c r="C31" s="38">
        <v>0</v>
      </c>
      <c r="D31" s="98">
        <v>210</v>
      </c>
      <c r="E31" s="11">
        <f t="shared" si="0"/>
        <v>210</v>
      </c>
      <c r="F31" s="8">
        <f t="shared" si="3"/>
        <v>67</v>
      </c>
      <c r="G31" s="12" t="s">
        <v>57</v>
      </c>
      <c r="H31" s="38">
        <v>0</v>
      </c>
      <c r="I31" s="98">
        <v>210</v>
      </c>
      <c r="J31" s="8">
        <f t="shared" si="1"/>
        <v>210</v>
      </c>
      <c r="K31" s="2"/>
      <c r="L31" s="2" t="s">
        <v>61</v>
      </c>
      <c r="M31" s="7">
        <f>AVERAGE(H33:H36)</f>
        <v>0</v>
      </c>
      <c r="N31" s="7">
        <f>AVERAGE(I33:I36)</f>
        <v>210</v>
      </c>
      <c r="O31" s="2"/>
      <c r="P31" s="2"/>
      <c r="Q31" s="2"/>
    </row>
    <row r="32" spans="1:17" ht="15.75" customHeight="1" x14ac:dyDescent="0.25">
      <c r="A32" s="8">
        <f t="shared" si="2"/>
        <v>20</v>
      </c>
      <c r="B32" s="9" t="s">
        <v>58</v>
      </c>
      <c r="C32" s="38">
        <v>0</v>
      </c>
      <c r="D32" s="98">
        <v>210</v>
      </c>
      <c r="E32" s="11">
        <f t="shared" si="0"/>
        <v>210</v>
      </c>
      <c r="F32" s="8">
        <f t="shared" si="3"/>
        <v>68</v>
      </c>
      <c r="G32" s="12" t="s">
        <v>59</v>
      </c>
      <c r="H32" s="38">
        <v>0</v>
      </c>
      <c r="I32" s="98">
        <v>210</v>
      </c>
      <c r="J32" s="8">
        <f t="shared" si="1"/>
        <v>210</v>
      </c>
      <c r="K32" s="2"/>
      <c r="L32" s="2" t="s">
        <v>69</v>
      </c>
      <c r="M32" s="7">
        <f>AVERAGE(H37:H40)</f>
        <v>0</v>
      </c>
      <c r="N32" s="7">
        <f>AVERAGE(I37:I40)</f>
        <v>210</v>
      </c>
      <c r="O32" s="2"/>
      <c r="P32" s="2"/>
      <c r="Q32" s="2"/>
    </row>
    <row r="33" spans="1:17" ht="15.75" customHeight="1" x14ac:dyDescent="0.25">
      <c r="A33" s="8">
        <f t="shared" si="2"/>
        <v>21</v>
      </c>
      <c r="B33" s="9" t="s">
        <v>60</v>
      </c>
      <c r="C33" s="38">
        <v>0</v>
      </c>
      <c r="D33" s="98">
        <v>210</v>
      </c>
      <c r="E33" s="11">
        <f t="shared" si="0"/>
        <v>210</v>
      </c>
      <c r="F33" s="8">
        <f t="shared" si="3"/>
        <v>69</v>
      </c>
      <c r="G33" s="12" t="s">
        <v>61</v>
      </c>
      <c r="H33" s="38">
        <v>0</v>
      </c>
      <c r="I33" s="98">
        <v>210</v>
      </c>
      <c r="J33" s="8">
        <f t="shared" si="1"/>
        <v>210</v>
      </c>
      <c r="K33" s="2"/>
      <c r="L33" s="2" t="s">
        <v>77</v>
      </c>
      <c r="M33" s="7">
        <f>AVERAGE(H41:H44)</f>
        <v>0</v>
      </c>
      <c r="N33" s="7">
        <f>AVERAGE(I41:I44)</f>
        <v>210</v>
      </c>
      <c r="O33" s="2"/>
      <c r="P33" s="2"/>
      <c r="Q33" s="2"/>
    </row>
    <row r="34" spans="1:17" ht="15.75" customHeight="1" x14ac:dyDescent="0.25">
      <c r="A34" s="8">
        <f t="shared" si="2"/>
        <v>22</v>
      </c>
      <c r="B34" s="9" t="s">
        <v>62</v>
      </c>
      <c r="C34" s="38">
        <v>0</v>
      </c>
      <c r="D34" s="98">
        <v>210</v>
      </c>
      <c r="E34" s="11">
        <f t="shared" si="0"/>
        <v>210</v>
      </c>
      <c r="F34" s="8">
        <f t="shared" si="3"/>
        <v>70</v>
      </c>
      <c r="G34" s="12" t="s">
        <v>63</v>
      </c>
      <c r="H34" s="38">
        <v>0</v>
      </c>
      <c r="I34" s="98">
        <v>210</v>
      </c>
      <c r="J34" s="8">
        <f t="shared" si="1"/>
        <v>210</v>
      </c>
      <c r="K34" s="2"/>
      <c r="L34" s="2" t="s">
        <v>85</v>
      </c>
      <c r="M34" s="7">
        <f>AVERAGE(H45:H48)</f>
        <v>0</v>
      </c>
      <c r="N34" s="7">
        <f>AVERAGE(I45:I48)</f>
        <v>210</v>
      </c>
      <c r="O34" s="2"/>
      <c r="P34" s="2"/>
      <c r="Q34" s="2"/>
    </row>
    <row r="35" spans="1:17" ht="15.75" customHeight="1" x14ac:dyDescent="0.25">
      <c r="A35" s="8">
        <f t="shared" si="2"/>
        <v>23</v>
      </c>
      <c r="B35" s="9" t="s">
        <v>64</v>
      </c>
      <c r="C35" s="38">
        <v>0</v>
      </c>
      <c r="D35" s="98">
        <v>210</v>
      </c>
      <c r="E35" s="11">
        <f t="shared" si="0"/>
        <v>210</v>
      </c>
      <c r="F35" s="8">
        <f t="shared" si="3"/>
        <v>71</v>
      </c>
      <c r="G35" s="12" t="s">
        <v>65</v>
      </c>
      <c r="H35" s="38">
        <v>0</v>
      </c>
      <c r="I35" s="98">
        <v>210</v>
      </c>
      <c r="J35" s="8">
        <f t="shared" si="1"/>
        <v>210</v>
      </c>
      <c r="K35" s="2"/>
      <c r="L35" s="2" t="s">
        <v>93</v>
      </c>
      <c r="M35" s="7">
        <f>AVERAGE(H49:H52)</f>
        <v>0</v>
      </c>
      <c r="N35" s="7">
        <f>AVERAGE(I49:I52)</f>
        <v>210</v>
      </c>
      <c r="O35" s="2"/>
      <c r="P35" s="2"/>
      <c r="Q35" s="2"/>
    </row>
    <row r="36" spans="1:17" ht="15.75" customHeight="1" x14ac:dyDescent="0.25">
      <c r="A36" s="8">
        <f t="shared" si="2"/>
        <v>24</v>
      </c>
      <c r="B36" s="9" t="s">
        <v>66</v>
      </c>
      <c r="C36" s="38">
        <v>0</v>
      </c>
      <c r="D36" s="98">
        <v>210</v>
      </c>
      <c r="E36" s="11">
        <f t="shared" si="0"/>
        <v>210</v>
      </c>
      <c r="F36" s="8">
        <f t="shared" si="3"/>
        <v>72</v>
      </c>
      <c r="G36" s="12" t="s">
        <v>67</v>
      </c>
      <c r="H36" s="38">
        <v>0</v>
      </c>
      <c r="I36" s="98">
        <v>210</v>
      </c>
      <c r="J36" s="8">
        <f t="shared" si="1"/>
        <v>210</v>
      </c>
      <c r="K36" s="2"/>
      <c r="L36" s="107" t="s">
        <v>101</v>
      </c>
      <c r="M36" s="7">
        <f>AVERAGE(H53:H56)</f>
        <v>0</v>
      </c>
      <c r="N36" s="7">
        <f>AVERAGE(I53:I56)</f>
        <v>210</v>
      </c>
      <c r="O36" s="2"/>
      <c r="P36" s="2"/>
      <c r="Q36" s="2"/>
    </row>
    <row r="37" spans="1:17" ht="15.75" customHeight="1" x14ac:dyDescent="0.25">
      <c r="A37" s="8">
        <v>25</v>
      </c>
      <c r="B37" s="9" t="s">
        <v>68</v>
      </c>
      <c r="C37" s="38">
        <v>0</v>
      </c>
      <c r="D37" s="98">
        <v>210</v>
      </c>
      <c r="E37" s="11">
        <f t="shared" si="0"/>
        <v>210</v>
      </c>
      <c r="F37" s="8">
        <v>73</v>
      </c>
      <c r="G37" s="12" t="s">
        <v>69</v>
      </c>
      <c r="H37" s="38">
        <v>0</v>
      </c>
      <c r="I37" s="98">
        <v>210</v>
      </c>
      <c r="J37" s="8">
        <f t="shared" si="1"/>
        <v>210</v>
      </c>
      <c r="K37" s="2"/>
      <c r="L37" s="107" t="s">
        <v>109</v>
      </c>
      <c r="M37" s="7">
        <f>AVERAGE(H57:H60)</f>
        <v>0</v>
      </c>
      <c r="N37" s="7">
        <f>AVERAGE(I57:I60)</f>
        <v>210</v>
      </c>
      <c r="O37" s="2"/>
      <c r="P37" s="2"/>
      <c r="Q37" s="2"/>
    </row>
    <row r="38" spans="1:17" ht="15.75" customHeight="1" x14ac:dyDescent="0.25">
      <c r="A38" s="8">
        <f t="shared" ref="A38:A60" si="4">A37+1</f>
        <v>26</v>
      </c>
      <c r="B38" s="9" t="s">
        <v>70</v>
      </c>
      <c r="C38" s="38">
        <v>0</v>
      </c>
      <c r="D38" s="98">
        <v>210</v>
      </c>
      <c r="E38" s="8">
        <f t="shared" si="0"/>
        <v>210</v>
      </c>
      <c r="F38" s="8">
        <f t="shared" ref="F38:F60" si="5">F37+1</f>
        <v>74</v>
      </c>
      <c r="G38" s="12" t="s">
        <v>71</v>
      </c>
      <c r="H38" s="38">
        <v>0</v>
      </c>
      <c r="I38" s="98">
        <v>210</v>
      </c>
      <c r="J38" s="8">
        <f t="shared" si="1"/>
        <v>210</v>
      </c>
      <c r="K38" s="2"/>
      <c r="L38" s="107" t="s">
        <v>294</v>
      </c>
      <c r="M38" s="107">
        <f>AVERAGE(M14:M37)</f>
        <v>0</v>
      </c>
      <c r="N38" s="107">
        <f>AVERAGE(N14:N37)</f>
        <v>210</v>
      </c>
      <c r="O38" s="2"/>
      <c r="P38" s="2"/>
      <c r="Q38" s="2"/>
    </row>
    <row r="39" spans="1:17" ht="15.75" customHeight="1" x14ac:dyDescent="0.25">
      <c r="A39" s="8">
        <f t="shared" si="4"/>
        <v>27</v>
      </c>
      <c r="B39" s="9" t="s">
        <v>72</v>
      </c>
      <c r="C39" s="38">
        <v>0</v>
      </c>
      <c r="D39" s="98">
        <v>210</v>
      </c>
      <c r="E39" s="8">
        <f t="shared" si="0"/>
        <v>210</v>
      </c>
      <c r="F39" s="8">
        <f t="shared" si="5"/>
        <v>75</v>
      </c>
      <c r="G39" s="12" t="s">
        <v>73</v>
      </c>
      <c r="H39" s="38">
        <v>0</v>
      </c>
      <c r="I39" s="98">
        <v>210</v>
      </c>
      <c r="J39" s="8">
        <f t="shared" si="1"/>
        <v>210</v>
      </c>
      <c r="K39" s="2"/>
      <c r="L39" s="2"/>
      <c r="M39" s="2"/>
      <c r="N39" s="2"/>
      <c r="O39" s="2"/>
      <c r="P39" s="2"/>
      <c r="Q39" s="2"/>
    </row>
    <row r="40" spans="1:17" ht="15.75" customHeight="1" x14ac:dyDescent="0.25">
      <c r="A40" s="8">
        <f t="shared" si="4"/>
        <v>28</v>
      </c>
      <c r="B40" s="9" t="s">
        <v>74</v>
      </c>
      <c r="C40" s="38">
        <v>0</v>
      </c>
      <c r="D40" s="98">
        <v>210</v>
      </c>
      <c r="E40" s="8">
        <f t="shared" si="0"/>
        <v>210</v>
      </c>
      <c r="F40" s="8">
        <f t="shared" si="5"/>
        <v>76</v>
      </c>
      <c r="G40" s="12" t="s">
        <v>75</v>
      </c>
      <c r="H40" s="38">
        <v>0</v>
      </c>
      <c r="I40" s="98">
        <v>210</v>
      </c>
      <c r="J40" s="8">
        <f t="shared" si="1"/>
        <v>210</v>
      </c>
      <c r="K40" s="2"/>
      <c r="L40" s="2"/>
      <c r="M40" s="2"/>
      <c r="N40" s="2"/>
      <c r="O40" s="2"/>
      <c r="P40" s="2"/>
      <c r="Q40" s="2"/>
    </row>
    <row r="41" spans="1:17" ht="15.75" customHeight="1" x14ac:dyDescent="0.25">
      <c r="A41" s="8">
        <f t="shared" si="4"/>
        <v>29</v>
      </c>
      <c r="B41" s="9" t="s">
        <v>76</v>
      </c>
      <c r="C41" s="38">
        <v>0</v>
      </c>
      <c r="D41" s="98">
        <v>210</v>
      </c>
      <c r="E41" s="8">
        <f t="shared" si="0"/>
        <v>210</v>
      </c>
      <c r="F41" s="8">
        <f t="shared" si="5"/>
        <v>77</v>
      </c>
      <c r="G41" s="12" t="s">
        <v>77</v>
      </c>
      <c r="H41" s="38">
        <v>0</v>
      </c>
      <c r="I41" s="98">
        <v>210</v>
      </c>
      <c r="J41" s="8">
        <f t="shared" si="1"/>
        <v>210</v>
      </c>
      <c r="K41" s="2"/>
      <c r="L41" s="2"/>
      <c r="M41" s="2"/>
      <c r="N41" s="2"/>
      <c r="O41" s="2"/>
      <c r="P41" s="2"/>
      <c r="Q41" s="2"/>
    </row>
    <row r="42" spans="1:17" ht="15.75" customHeight="1" x14ac:dyDescent="0.25">
      <c r="A42" s="8">
        <f t="shared" si="4"/>
        <v>30</v>
      </c>
      <c r="B42" s="9" t="s">
        <v>78</v>
      </c>
      <c r="C42" s="38">
        <v>0</v>
      </c>
      <c r="D42" s="98">
        <v>210</v>
      </c>
      <c r="E42" s="8">
        <f t="shared" si="0"/>
        <v>210</v>
      </c>
      <c r="F42" s="8">
        <f t="shared" si="5"/>
        <v>78</v>
      </c>
      <c r="G42" s="12" t="s">
        <v>79</v>
      </c>
      <c r="H42" s="38">
        <v>0</v>
      </c>
      <c r="I42" s="98">
        <v>210</v>
      </c>
      <c r="J42" s="8">
        <f t="shared" si="1"/>
        <v>210</v>
      </c>
      <c r="K42" s="2"/>
      <c r="L42" s="2"/>
      <c r="M42" s="2"/>
      <c r="N42" s="2"/>
      <c r="O42" s="2"/>
      <c r="P42" s="2"/>
      <c r="Q42" s="2"/>
    </row>
    <row r="43" spans="1:17" ht="15.75" customHeight="1" x14ac:dyDescent="0.25">
      <c r="A43" s="8">
        <f t="shared" si="4"/>
        <v>31</v>
      </c>
      <c r="B43" s="9" t="s">
        <v>80</v>
      </c>
      <c r="C43" s="38">
        <v>0</v>
      </c>
      <c r="D43" s="98">
        <v>210</v>
      </c>
      <c r="E43" s="8">
        <f t="shared" si="0"/>
        <v>210</v>
      </c>
      <c r="F43" s="8">
        <f t="shared" si="5"/>
        <v>79</v>
      </c>
      <c r="G43" s="12" t="s">
        <v>81</v>
      </c>
      <c r="H43" s="38">
        <v>0</v>
      </c>
      <c r="I43" s="98">
        <v>210</v>
      </c>
      <c r="J43" s="8">
        <f t="shared" si="1"/>
        <v>210</v>
      </c>
      <c r="K43" s="2"/>
      <c r="L43" s="2"/>
      <c r="M43" s="2"/>
      <c r="N43" s="2"/>
      <c r="O43" s="2"/>
      <c r="P43" s="2"/>
      <c r="Q43" s="2"/>
    </row>
    <row r="44" spans="1:17" ht="15.75" customHeight="1" x14ac:dyDescent="0.25">
      <c r="A44" s="8">
        <f t="shared" si="4"/>
        <v>32</v>
      </c>
      <c r="B44" s="9" t="s">
        <v>82</v>
      </c>
      <c r="C44" s="38">
        <v>0</v>
      </c>
      <c r="D44" s="98">
        <v>210</v>
      </c>
      <c r="E44" s="8">
        <f t="shared" si="0"/>
        <v>210</v>
      </c>
      <c r="F44" s="8">
        <f t="shared" si="5"/>
        <v>80</v>
      </c>
      <c r="G44" s="12" t="s">
        <v>83</v>
      </c>
      <c r="H44" s="38">
        <v>0</v>
      </c>
      <c r="I44" s="98">
        <v>210</v>
      </c>
      <c r="J44" s="8">
        <f t="shared" si="1"/>
        <v>210</v>
      </c>
      <c r="K44" s="2"/>
      <c r="L44" s="2"/>
      <c r="M44" s="2"/>
      <c r="N44" s="2"/>
      <c r="O44" s="2"/>
      <c r="P44" s="2"/>
      <c r="Q44" s="2"/>
    </row>
    <row r="45" spans="1:17" ht="15.75" customHeight="1" x14ac:dyDescent="0.25">
      <c r="A45" s="8">
        <f t="shared" si="4"/>
        <v>33</v>
      </c>
      <c r="B45" s="9" t="s">
        <v>84</v>
      </c>
      <c r="C45" s="38">
        <v>0</v>
      </c>
      <c r="D45" s="98">
        <v>210</v>
      </c>
      <c r="E45" s="8">
        <f t="shared" si="0"/>
        <v>210</v>
      </c>
      <c r="F45" s="8">
        <f t="shared" si="5"/>
        <v>81</v>
      </c>
      <c r="G45" s="12" t="s">
        <v>85</v>
      </c>
      <c r="H45" s="38">
        <v>0</v>
      </c>
      <c r="I45" s="98">
        <v>210</v>
      </c>
      <c r="J45" s="8">
        <f t="shared" si="1"/>
        <v>210</v>
      </c>
      <c r="K45" s="2"/>
      <c r="L45" s="2"/>
      <c r="M45" s="2"/>
      <c r="N45" s="2"/>
      <c r="O45" s="2"/>
      <c r="P45" s="2"/>
      <c r="Q45" s="2"/>
    </row>
    <row r="46" spans="1:17" ht="15.75" customHeight="1" x14ac:dyDescent="0.25">
      <c r="A46" s="8">
        <f t="shared" si="4"/>
        <v>34</v>
      </c>
      <c r="B46" s="9" t="s">
        <v>86</v>
      </c>
      <c r="C46" s="38">
        <v>0</v>
      </c>
      <c r="D46" s="98">
        <v>210</v>
      </c>
      <c r="E46" s="8">
        <f t="shared" si="0"/>
        <v>210</v>
      </c>
      <c r="F46" s="8">
        <f t="shared" si="5"/>
        <v>82</v>
      </c>
      <c r="G46" s="12" t="s">
        <v>87</v>
      </c>
      <c r="H46" s="38">
        <v>0</v>
      </c>
      <c r="I46" s="98">
        <v>210</v>
      </c>
      <c r="J46" s="8">
        <f t="shared" si="1"/>
        <v>210</v>
      </c>
      <c r="K46" s="2"/>
      <c r="L46" s="2"/>
      <c r="M46" s="2"/>
      <c r="N46" s="2"/>
      <c r="O46" s="2"/>
      <c r="P46" s="2"/>
      <c r="Q46" s="2"/>
    </row>
    <row r="47" spans="1:17" ht="15.75" customHeight="1" x14ac:dyDescent="0.25">
      <c r="A47" s="8">
        <f t="shared" si="4"/>
        <v>35</v>
      </c>
      <c r="B47" s="9" t="s">
        <v>88</v>
      </c>
      <c r="C47" s="38">
        <v>0</v>
      </c>
      <c r="D47" s="98">
        <v>210</v>
      </c>
      <c r="E47" s="8">
        <f t="shared" si="0"/>
        <v>210</v>
      </c>
      <c r="F47" s="8">
        <f t="shared" si="5"/>
        <v>83</v>
      </c>
      <c r="G47" s="12" t="s">
        <v>89</v>
      </c>
      <c r="H47" s="38">
        <v>0</v>
      </c>
      <c r="I47" s="98">
        <v>210</v>
      </c>
      <c r="J47" s="8">
        <f t="shared" si="1"/>
        <v>210</v>
      </c>
      <c r="K47" s="2"/>
      <c r="L47" s="2"/>
      <c r="M47" s="2"/>
      <c r="N47" s="2"/>
      <c r="O47" s="2"/>
      <c r="P47" s="2"/>
      <c r="Q47" s="2"/>
    </row>
    <row r="48" spans="1:17" ht="15.75" customHeight="1" x14ac:dyDescent="0.25">
      <c r="A48" s="8">
        <f t="shared" si="4"/>
        <v>36</v>
      </c>
      <c r="B48" s="9" t="s">
        <v>90</v>
      </c>
      <c r="C48" s="38">
        <v>0</v>
      </c>
      <c r="D48" s="98">
        <v>210</v>
      </c>
      <c r="E48" s="8">
        <f t="shared" si="0"/>
        <v>210</v>
      </c>
      <c r="F48" s="8">
        <f t="shared" si="5"/>
        <v>84</v>
      </c>
      <c r="G48" s="12" t="s">
        <v>91</v>
      </c>
      <c r="H48" s="38">
        <v>0</v>
      </c>
      <c r="I48" s="98">
        <v>210</v>
      </c>
      <c r="J48" s="8">
        <f t="shared" si="1"/>
        <v>210</v>
      </c>
      <c r="K48" s="2"/>
      <c r="L48" s="2"/>
      <c r="M48" s="2"/>
      <c r="N48" s="2"/>
      <c r="O48" s="2"/>
      <c r="P48" s="2"/>
      <c r="Q48" s="2"/>
    </row>
    <row r="49" spans="1:17" ht="15.75" customHeight="1" x14ac:dyDescent="0.25">
      <c r="A49" s="8">
        <f t="shared" si="4"/>
        <v>37</v>
      </c>
      <c r="B49" s="9" t="s">
        <v>92</v>
      </c>
      <c r="C49" s="38">
        <v>0</v>
      </c>
      <c r="D49" s="98">
        <v>210</v>
      </c>
      <c r="E49" s="8">
        <f t="shared" si="0"/>
        <v>210</v>
      </c>
      <c r="F49" s="8">
        <f t="shared" si="5"/>
        <v>85</v>
      </c>
      <c r="G49" s="12" t="s">
        <v>93</v>
      </c>
      <c r="H49" s="38">
        <v>0</v>
      </c>
      <c r="I49" s="98">
        <v>210</v>
      </c>
      <c r="J49" s="8">
        <f t="shared" si="1"/>
        <v>210</v>
      </c>
      <c r="K49" s="2"/>
      <c r="L49" s="2"/>
      <c r="M49" s="2"/>
      <c r="N49" s="2"/>
      <c r="O49" s="2"/>
      <c r="P49" s="2"/>
      <c r="Q49" s="2"/>
    </row>
    <row r="50" spans="1:17" ht="15.75" customHeight="1" x14ac:dyDescent="0.25">
      <c r="A50" s="8">
        <f t="shared" si="4"/>
        <v>38</v>
      </c>
      <c r="B50" s="12" t="s">
        <v>94</v>
      </c>
      <c r="C50" s="38">
        <v>0</v>
      </c>
      <c r="D50" s="98">
        <v>210</v>
      </c>
      <c r="E50" s="8">
        <f t="shared" si="0"/>
        <v>210</v>
      </c>
      <c r="F50" s="8">
        <f t="shared" si="5"/>
        <v>86</v>
      </c>
      <c r="G50" s="12" t="s">
        <v>95</v>
      </c>
      <c r="H50" s="38">
        <v>0</v>
      </c>
      <c r="I50" s="98">
        <v>210</v>
      </c>
      <c r="J50" s="8">
        <f t="shared" si="1"/>
        <v>210</v>
      </c>
      <c r="K50" s="2"/>
      <c r="L50" s="2"/>
      <c r="M50" s="2"/>
      <c r="N50" s="2"/>
      <c r="O50" s="2"/>
      <c r="P50" s="2"/>
      <c r="Q50" s="2"/>
    </row>
    <row r="51" spans="1:17" ht="15.75" customHeight="1" x14ac:dyDescent="0.25">
      <c r="A51" s="8">
        <f t="shared" si="4"/>
        <v>39</v>
      </c>
      <c r="B51" s="12" t="s">
        <v>96</v>
      </c>
      <c r="C51" s="38">
        <v>0</v>
      </c>
      <c r="D51" s="98">
        <v>210</v>
      </c>
      <c r="E51" s="8">
        <f t="shared" si="0"/>
        <v>210</v>
      </c>
      <c r="F51" s="8">
        <f t="shared" si="5"/>
        <v>87</v>
      </c>
      <c r="G51" s="12" t="s">
        <v>97</v>
      </c>
      <c r="H51" s="38">
        <v>0</v>
      </c>
      <c r="I51" s="98">
        <v>210</v>
      </c>
      <c r="J51" s="8">
        <f t="shared" si="1"/>
        <v>210</v>
      </c>
      <c r="K51" s="2"/>
      <c r="L51" s="2"/>
      <c r="M51" s="2"/>
      <c r="N51" s="2"/>
      <c r="O51" s="2"/>
      <c r="P51" s="2"/>
      <c r="Q51" s="2"/>
    </row>
    <row r="52" spans="1:17" ht="15.75" customHeight="1" x14ac:dyDescent="0.25">
      <c r="A52" s="8">
        <f t="shared" si="4"/>
        <v>40</v>
      </c>
      <c r="B52" s="12" t="s">
        <v>98</v>
      </c>
      <c r="C52" s="38">
        <v>0</v>
      </c>
      <c r="D52" s="98">
        <v>210</v>
      </c>
      <c r="E52" s="8">
        <f t="shared" si="0"/>
        <v>210</v>
      </c>
      <c r="F52" s="8">
        <f t="shared" si="5"/>
        <v>88</v>
      </c>
      <c r="G52" s="12" t="s">
        <v>99</v>
      </c>
      <c r="H52" s="38">
        <v>0</v>
      </c>
      <c r="I52" s="98">
        <v>210</v>
      </c>
      <c r="J52" s="8">
        <f t="shared" si="1"/>
        <v>210</v>
      </c>
      <c r="K52" s="2"/>
      <c r="L52" s="2"/>
      <c r="M52" s="2"/>
      <c r="N52" s="2"/>
      <c r="O52" s="2"/>
      <c r="P52" s="2"/>
      <c r="Q52" s="2"/>
    </row>
    <row r="53" spans="1:17" ht="15.75" customHeight="1" x14ac:dyDescent="0.25">
      <c r="A53" s="8">
        <f t="shared" si="4"/>
        <v>41</v>
      </c>
      <c r="B53" s="12" t="s">
        <v>100</v>
      </c>
      <c r="C53" s="38">
        <v>0</v>
      </c>
      <c r="D53" s="98">
        <v>210</v>
      </c>
      <c r="E53" s="8">
        <f t="shared" si="0"/>
        <v>210</v>
      </c>
      <c r="F53" s="8">
        <f t="shared" si="5"/>
        <v>89</v>
      </c>
      <c r="G53" s="12" t="s">
        <v>101</v>
      </c>
      <c r="H53" s="38">
        <v>0</v>
      </c>
      <c r="I53" s="98">
        <v>210</v>
      </c>
      <c r="J53" s="8">
        <f t="shared" si="1"/>
        <v>210</v>
      </c>
      <c r="K53" s="2"/>
      <c r="L53" s="13"/>
      <c r="M53" s="13"/>
      <c r="N53" s="13"/>
      <c r="O53" s="2"/>
      <c r="P53" s="2"/>
      <c r="Q53" s="2"/>
    </row>
    <row r="54" spans="1:17" ht="15.75" customHeight="1" x14ac:dyDescent="0.25">
      <c r="A54" s="8">
        <f t="shared" si="4"/>
        <v>42</v>
      </c>
      <c r="B54" s="12" t="s">
        <v>102</v>
      </c>
      <c r="C54" s="38">
        <v>0</v>
      </c>
      <c r="D54" s="98">
        <v>210</v>
      </c>
      <c r="E54" s="8">
        <f t="shared" si="0"/>
        <v>210</v>
      </c>
      <c r="F54" s="8">
        <f t="shared" si="5"/>
        <v>90</v>
      </c>
      <c r="G54" s="12" t="s">
        <v>103</v>
      </c>
      <c r="H54" s="38">
        <v>0</v>
      </c>
      <c r="I54" s="98">
        <v>210</v>
      </c>
      <c r="J54" s="8">
        <f t="shared" si="1"/>
        <v>210</v>
      </c>
      <c r="K54" s="2"/>
      <c r="L54" s="13"/>
      <c r="M54" s="13"/>
      <c r="N54" s="13"/>
      <c r="O54" s="2"/>
      <c r="P54" s="2"/>
      <c r="Q54" s="2"/>
    </row>
    <row r="55" spans="1:17" ht="15.75" customHeight="1" x14ac:dyDescent="0.25">
      <c r="A55" s="8">
        <f t="shared" si="4"/>
        <v>43</v>
      </c>
      <c r="B55" s="12" t="s">
        <v>104</v>
      </c>
      <c r="C55" s="38">
        <v>0</v>
      </c>
      <c r="D55" s="98">
        <v>210</v>
      </c>
      <c r="E55" s="8">
        <f t="shared" si="0"/>
        <v>210</v>
      </c>
      <c r="F55" s="8">
        <f t="shared" si="5"/>
        <v>91</v>
      </c>
      <c r="G55" s="12" t="s">
        <v>105</v>
      </c>
      <c r="H55" s="38">
        <v>0</v>
      </c>
      <c r="I55" s="98">
        <v>210</v>
      </c>
      <c r="J55" s="8">
        <f t="shared" si="1"/>
        <v>210</v>
      </c>
      <c r="K55" s="2"/>
      <c r="L55" s="13"/>
      <c r="M55" s="13"/>
      <c r="N55" s="13"/>
      <c r="O55" s="2"/>
      <c r="P55" s="2"/>
      <c r="Q55" s="2"/>
    </row>
    <row r="56" spans="1:17" ht="15.75" customHeight="1" x14ac:dyDescent="0.25">
      <c r="A56" s="8">
        <f t="shared" si="4"/>
        <v>44</v>
      </c>
      <c r="B56" s="12" t="s">
        <v>106</v>
      </c>
      <c r="C56" s="38">
        <v>0</v>
      </c>
      <c r="D56" s="98">
        <v>210</v>
      </c>
      <c r="E56" s="8">
        <f t="shared" si="0"/>
        <v>210</v>
      </c>
      <c r="F56" s="8">
        <f t="shared" si="5"/>
        <v>92</v>
      </c>
      <c r="G56" s="12" t="s">
        <v>107</v>
      </c>
      <c r="H56" s="38">
        <v>0</v>
      </c>
      <c r="I56" s="98">
        <v>210</v>
      </c>
      <c r="J56" s="8">
        <f t="shared" si="1"/>
        <v>210</v>
      </c>
      <c r="K56" s="2"/>
      <c r="L56" s="13"/>
      <c r="M56" s="13"/>
      <c r="N56" s="13"/>
      <c r="O56" s="2"/>
      <c r="P56" s="2"/>
      <c r="Q56" s="2"/>
    </row>
    <row r="57" spans="1:17" ht="15.75" customHeight="1" x14ac:dyDescent="0.25">
      <c r="A57" s="8">
        <f t="shared" si="4"/>
        <v>45</v>
      </c>
      <c r="B57" s="12" t="s">
        <v>108</v>
      </c>
      <c r="C57" s="38">
        <v>0</v>
      </c>
      <c r="D57" s="98">
        <v>210</v>
      </c>
      <c r="E57" s="8">
        <f t="shared" si="0"/>
        <v>210</v>
      </c>
      <c r="F57" s="8">
        <f t="shared" si="5"/>
        <v>93</v>
      </c>
      <c r="G57" s="12" t="s">
        <v>109</v>
      </c>
      <c r="H57" s="38">
        <v>0</v>
      </c>
      <c r="I57" s="98">
        <v>210</v>
      </c>
      <c r="J57" s="8">
        <f t="shared" si="1"/>
        <v>210</v>
      </c>
      <c r="K57" s="2"/>
      <c r="L57" s="14"/>
      <c r="M57" s="13"/>
      <c r="N57" s="15"/>
      <c r="O57" s="2"/>
      <c r="P57" s="2"/>
      <c r="Q57" s="2"/>
    </row>
    <row r="58" spans="1:17" ht="15.75" customHeight="1" x14ac:dyDescent="0.25">
      <c r="A58" s="8">
        <f t="shared" si="4"/>
        <v>46</v>
      </c>
      <c r="B58" s="12" t="s">
        <v>110</v>
      </c>
      <c r="C58" s="38">
        <v>0</v>
      </c>
      <c r="D58" s="98">
        <v>210</v>
      </c>
      <c r="E58" s="8">
        <f t="shared" si="0"/>
        <v>210</v>
      </c>
      <c r="F58" s="8">
        <f t="shared" si="5"/>
        <v>94</v>
      </c>
      <c r="G58" s="12" t="s">
        <v>111</v>
      </c>
      <c r="H58" s="38">
        <v>0</v>
      </c>
      <c r="I58" s="98">
        <v>210</v>
      </c>
      <c r="J58" s="8">
        <f t="shared" si="1"/>
        <v>210</v>
      </c>
      <c r="K58" s="2"/>
      <c r="L58" s="16"/>
      <c r="M58" s="13"/>
      <c r="N58" s="15"/>
      <c r="O58" s="2"/>
      <c r="P58" s="2"/>
      <c r="Q58" s="2"/>
    </row>
    <row r="59" spans="1:17" ht="15.75" customHeight="1" x14ac:dyDescent="0.25">
      <c r="A59" s="17">
        <f t="shared" si="4"/>
        <v>47</v>
      </c>
      <c r="B59" s="18" t="s">
        <v>112</v>
      </c>
      <c r="C59" s="38">
        <v>0</v>
      </c>
      <c r="D59" s="98">
        <v>210</v>
      </c>
      <c r="E59" s="17">
        <f t="shared" si="0"/>
        <v>210</v>
      </c>
      <c r="F59" s="17">
        <f t="shared" si="5"/>
        <v>95</v>
      </c>
      <c r="G59" s="18" t="s">
        <v>113</v>
      </c>
      <c r="H59" s="38">
        <v>0</v>
      </c>
      <c r="I59" s="98">
        <v>210</v>
      </c>
      <c r="J59" s="17">
        <f t="shared" si="1"/>
        <v>210</v>
      </c>
      <c r="K59" s="2"/>
      <c r="L59" s="16"/>
      <c r="M59" s="19"/>
      <c r="N59" s="15"/>
      <c r="O59" s="2"/>
      <c r="P59" s="2"/>
      <c r="Q59" s="2"/>
    </row>
    <row r="60" spans="1:17" ht="15.75" customHeight="1" x14ac:dyDescent="0.25">
      <c r="A60" s="17">
        <f t="shared" si="4"/>
        <v>48</v>
      </c>
      <c r="B60" s="18" t="s">
        <v>114</v>
      </c>
      <c r="C60" s="38">
        <v>0</v>
      </c>
      <c r="D60" s="98">
        <v>210</v>
      </c>
      <c r="E60" s="17">
        <f t="shared" si="0"/>
        <v>210</v>
      </c>
      <c r="F60" s="17">
        <f t="shared" si="5"/>
        <v>96</v>
      </c>
      <c r="G60" s="18" t="s">
        <v>115</v>
      </c>
      <c r="H60" s="38">
        <v>0</v>
      </c>
      <c r="I60" s="98">
        <v>210</v>
      </c>
      <c r="J60" s="17">
        <f t="shared" si="1"/>
        <v>210</v>
      </c>
      <c r="K60" s="2"/>
      <c r="L60" s="16"/>
      <c r="M60" s="19"/>
      <c r="N60" s="2"/>
      <c r="O60" s="2"/>
      <c r="P60" s="2"/>
      <c r="Q60" s="2"/>
    </row>
    <row r="61" spans="1:17" ht="19.5" customHeight="1" x14ac:dyDescent="0.3">
      <c r="A61" s="127" t="s">
        <v>116</v>
      </c>
      <c r="B61" s="128"/>
      <c r="C61" s="128"/>
      <c r="D61" s="129"/>
      <c r="E61" s="130" t="s">
        <v>117</v>
      </c>
      <c r="F61" s="131"/>
      <c r="G61" s="131"/>
      <c r="H61" s="131"/>
      <c r="I61" s="131"/>
      <c r="J61" s="132"/>
      <c r="K61" s="2"/>
      <c r="L61" s="14"/>
      <c r="M61" s="2"/>
      <c r="N61" s="2"/>
      <c r="O61" s="45"/>
      <c r="P61" s="2"/>
      <c r="Q61" s="2"/>
    </row>
    <row r="62" spans="1:17" ht="67.5" customHeight="1" x14ac:dyDescent="0.25">
      <c r="A62" s="172" t="s">
        <v>272</v>
      </c>
      <c r="B62" s="173"/>
      <c r="C62" s="173"/>
      <c r="D62" s="173"/>
      <c r="E62" s="173"/>
      <c r="F62" s="173"/>
      <c r="G62" s="174"/>
      <c r="H62" s="20" t="s">
        <v>118</v>
      </c>
      <c r="I62" s="20" t="s">
        <v>119</v>
      </c>
      <c r="J62" s="20" t="s">
        <v>120</v>
      </c>
      <c r="K62" s="2"/>
      <c r="L62" s="16"/>
      <c r="M62" s="7"/>
      <c r="N62" s="7"/>
      <c r="O62" s="7"/>
      <c r="P62" s="7"/>
      <c r="Q62" s="7"/>
    </row>
    <row r="63" spans="1:17" ht="24.75" customHeight="1" x14ac:dyDescent="0.25">
      <c r="A63" s="154"/>
      <c r="B63" s="155"/>
      <c r="C63" s="155"/>
      <c r="D63" s="155"/>
      <c r="E63" s="142" t="s">
        <v>286</v>
      </c>
      <c r="F63" s="143"/>
      <c r="G63" s="144"/>
      <c r="H63" s="21">
        <v>0</v>
      </c>
      <c r="I63" s="21">
        <v>4.7039999999999997</v>
      </c>
      <c r="J63" s="21">
        <f>H63+I63</f>
        <v>4.7039999999999997</v>
      </c>
      <c r="K63" s="2"/>
      <c r="L63" s="22">
        <f>912</f>
        <v>912</v>
      </c>
      <c r="M63" s="32">
        <f>L63/1000</f>
        <v>0.91200000000000003</v>
      </c>
      <c r="N63" s="4"/>
      <c r="O63" s="7"/>
      <c r="P63" s="7"/>
      <c r="Q63" s="7"/>
    </row>
    <row r="64" spans="1:17" ht="23.25" customHeight="1" x14ac:dyDescent="0.25">
      <c r="A64" s="156"/>
      <c r="B64" s="157"/>
      <c r="C64" s="157"/>
      <c r="D64" s="157"/>
      <c r="E64" s="145" t="s">
        <v>287</v>
      </c>
      <c r="F64" s="146"/>
      <c r="G64" s="147"/>
      <c r="H64" s="36">
        <v>0</v>
      </c>
      <c r="I64" s="36">
        <f>L82</f>
        <v>0.91200000000000003</v>
      </c>
      <c r="J64" s="36">
        <f>H64+I64</f>
        <v>0.91200000000000003</v>
      </c>
      <c r="K64" s="2"/>
      <c r="L64" s="24"/>
      <c r="M64" s="24"/>
      <c r="N64" s="4"/>
      <c r="O64" s="7"/>
      <c r="P64" s="7"/>
      <c r="Q64" s="7"/>
    </row>
    <row r="65" spans="1:17" ht="16.5" customHeight="1" x14ac:dyDescent="0.25">
      <c r="A65" s="25"/>
      <c r="B65" s="7" t="s">
        <v>121</v>
      </c>
      <c r="C65" s="7"/>
      <c r="D65" s="7"/>
      <c r="E65" s="7"/>
      <c r="F65" s="7"/>
      <c r="G65" s="7"/>
      <c r="H65" s="7"/>
      <c r="I65" s="7"/>
      <c r="J65" s="26"/>
      <c r="K65" s="2"/>
      <c r="L65" s="4"/>
      <c r="M65" s="4"/>
      <c r="N65" s="4"/>
      <c r="O65" s="23" t="s">
        <v>122</v>
      </c>
      <c r="P65" s="23" t="s">
        <v>123</v>
      </c>
      <c r="Q65" s="7"/>
    </row>
    <row r="66" spans="1:17" ht="37.5" customHeight="1" x14ac:dyDescent="0.25">
      <c r="A66" s="148" t="s">
        <v>285</v>
      </c>
      <c r="B66" s="149"/>
      <c r="C66" s="149"/>
      <c r="D66" s="149"/>
      <c r="E66" s="149"/>
      <c r="F66" s="149"/>
      <c r="G66" s="149"/>
      <c r="H66" s="149"/>
      <c r="I66" s="149"/>
      <c r="J66" s="150"/>
      <c r="K66" s="2" t="s">
        <v>124</v>
      </c>
      <c r="L66" s="24"/>
      <c r="M66" s="27">
        <v>9.1999999999999998E-2</v>
      </c>
      <c r="N66" s="28">
        <v>0.54900000000000004</v>
      </c>
      <c r="O66" s="29">
        <f>M66+N66</f>
        <v>0.64100000000000001</v>
      </c>
      <c r="P66" s="29">
        <f>O66/J63*100</f>
        <v>13.62670068027211</v>
      </c>
      <c r="Q66" s="7"/>
    </row>
    <row r="67" spans="1:17" ht="25.5" customHeight="1" x14ac:dyDescent="0.25">
      <c r="A67" s="30"/>
      <c r="B67" s="31"/>
      <c r="C67" s="31"/>
      <c r="D67" s="31"/>
      <c r="E67" s="31"/>
      <c r="F67" s="31"/>
      <c r="G67" s="31"/>
      <c r="H67" s="151" t="s">
        <v>125</v>
      </c>
      <c r="I67" s="152"/>
      <c r="J67" s="153"/>
      <c r="K67" s="2"/>
      <c r="L67" s="4"/>
      <c r="M67" s="29">
        <f>H63+H64-M66-0.018</f>
        <v>-0.11</v>
      </c>
      <c r="N67" s="29">
        <f>I63+I64-N66-0.018</f>
        <v>5.0489999999999995</v>
      </c>
      <c r="O67" s="7"/>
      <c r="P67" s="7"/>
      <c r="Q67" s="7"/>
    </row>
    <row r="68" spans="1:17" ht="25.5" customHeight="1" x14ac:dyDescent="0.25">
      <c r="A68" s="40"/>
      <c r="B68" s="40"/>
      <c r="C68" s="40"/>
      <c r="D68" s="40"/>
      <c r="E68" s="40"/>
      <c r="F68" s="40"/>
      <c r="G68" s="40"/>
      <c r="H68" s="41"/>
      <c r="I68" s="42"/>
      <c r="J68" s="42"/>
      <c r="K68" s="2"/>
      <c r="L68" s="23" t="s">
        <v>130</v>
      </c>
      <c r="M68" s="29">
        <v>0</v>
      </c>
      <c r="N68" s="29">
        <v>0</v>
      </c>
      <c r="O68" s="7"/>
      <c r="P68" s="7"/>
      <c r="Q68" s="7"/>
    </row>
    <row r="69" spans="1:17" ht="33.75" customHeight="1" x14ac:dyDescent="0.25">
      <c r="A69" s="2"/>
      <c r="B69" s="2"/>
      <c r="C69" s="2"/>
      <c r="D69" s="2"/>
      <c r="E69" s="2"/>
      <c r="F69" s="2"/>
      <c r="G69" s="2"/>
      <c r="H69" s="2"/>
      <c r="I69" s="2"/>
      <c r="J69" s="2"/>
      <c r="K69" s="2"/>
      <c r="L69" s="4"/>
      <c r="M69" s="32">
        <f>(M67+M68)/24</f>
        <v>-4.5833333333333334E-3</v>
      </c>
      <c r="N69" s="32">
        <f>(N67+N68)/24</f>
        <v>0.21037499999999998</v>
      </c>
      <c r="O69" s="23"/>
      <c r="P69" s="32">
        <f>M69+N69</f>
        <v>0.20579166666666665</v>
      </c>
      <c r="Q69" s="7"/>
    </row>
    <row r="70" spans="1:17" ht="15.75" customHeight="1" x14ac:dyDescent="0.25">
      <c r="A70" s="2"/>
      <c r="B70" s="2"/>
      <c r="C70" s="2"/>
      <c r="D70" s="2"/>
      <c r="E70" s="2"/>
      <c r="F70" s="2"/>
      <c r="G70" s="2"/>
      <c r="H70" s="2"/>
      <c r="I70" s="2"/>
      <c r="J70" s="2"/>
      <c r="K70" s="2"/>
      <c r="L70" s="7"/>
      <c r="M70" s="29">
        <f>M69*1000</f>
        <v>-4.583333333333333</v>
      </c>
      <c r="N70" s="29">
        <f>N69*1000</f>
        <v>210.37499999999997</v>
      </c>
      <c r="O70" s="23"/>
      <c r="P70" s="29">
        <f>M70+N70</f>
        <v>205.79166666666663</v>
      </c>
      <c r="Q70" s="7"/>
    </row>
    <row r="71" spans="1:17" ht="15.75" customHeight="1" x14ac:dyDescent="0.25">
      <c r="A71" s="2"/>
      <c r="B71" s="2"/>
      <c r="C71" s="2"/>
      <c r="D71" s="2"/>
      <c r="E71" s="2"/>
      <c r="F71" s="2" t="s">
        <v>124</v>
      </c>
      <c r="G71" s="2"/>
      <c r="H71" s="2"/>
      <c r="I71" s="2"/>
      <c r="J71" s="2"/>
      <c r="K71" s="2"/>
      <c r="L71" s="2"/>
      <c r="M71" s="34"/>
      <c r="N71" s="34"/>
      <c r="O71" s="2"/>
      <c r="P71" s="2"/>
      <c r="Q71" s="2"/>
    </row>
    <row r="72" spans="1:17" ht="15.75" customHeight="1" x14ac:dyDescent="0.25">
      <c r="A72" s="133"/>
      <c r="B72" s="134"/>
      <c r="C72" s="134"/>
      <c r="D72" s="134"/>
      <c r="E72" s="103"/>
      <c r="F72" s="2"/>
      <c r="G72" s="2"/>
      <c r="H72" s="2"/>
      <c r="I72" s="2"/>
      <c r="J72" s="103"/>
      <c r="K72" s="2"/>
      <c r="L72" s="2"/>
      <c r="M72" s="2"/>
      <c r="N72" s="2"/>
      <c r="O72" s="2"/>
      <c r="P72" s="2"/>
      <c r="Q72" s="2"/>
    </row>
    <row r="73" spans="1:17" ht="15.75" customHeight="1" x14ac:dyDescent="0.25">
      <c r="A73" s="2"/>
      <c r="B73" s="2"/>
      <c r="C73" s="2"/>
      <c r="D73" s="2"/>
      <c r="E73" s="2"/>
      <c r="F73" s="2"/>
      <c r="G73" s="2"/>
      <c r="H73" s="2"/>
      <c r="I73" s="2"/>
      <c r="J73" s="2"/>
      <c r="K73" s="2"/>
      <c r="L73" s="2"/>
      <c r="M73" s="2"/>
      <c r="N73" s="2"/>
      <c r="O73" s="2"/>
      <c r="P73" s="2"/>
      <c r="Q73" s="2"/>
    </row>
    <row r="74" spans="1:17" ht="15.75" customHeight="1" x14ac:dyDescent="0.25">
      <c r="A74" s="2"/>
      <c r="B74" s="2"/>
      <c r="C74" s="2"/>
      <c r="D74" s="2"/>
      <c r="E74" s="33"/>
      <c r="F74" s="2"/>
      <c r="G74" s="2"/>
      <c r="H74" s="2"/>
      <c r="I74" s="2"/>
      <c r="J74" s="2"/>
      <c r="K74" s="16"/>
      <c r="L74" s="16"/>
      <c r="M74" s="2"/>
      <c r="N74" s="2"/>
      <c r="O74" s="2"/>
      <c r="P74" s="2"/>
      <c r="Q74" s="2"/>
    </row>
    <row r="75" spans="1:17" ht="15.75" customHeight="1" x14ac:dyDescent="0.25">
      <c r="A75" s="2"/>
      <c r="B75" s="2"/>
      <c r="C75" s="2"/>
      <c r="D75" s="2"/>
      <c r="E75" s="2"/>
      <c r="F75" s="2"/>
      <c r="G75" s="2"/>
      <c r="H75" s="2"/>
      <c r="I75" s="2"/>
      <c r="J75" s="2"/>
      <c r="K75" s="16"/>
      <c r="L75" s="16"/>
      <c r="M75" s="2"/>
      <c r="N75" s="2"/>
      <c r="O75" s="2"/>
      <c r="P75" s="2"/>
      <c r="Q75" s="2"/>
    </row>
    <row r="76" spans="1:17" ht="15.75" customHeight="1" x14ac:dyDescent="0.25">
      <c r="A76" s="2"/>
      <c r="B76" s="2"/>
      <c r="C76" s="2"/>
      <c r="D76" s="2"/>
      <c r="E76" s="2"/>
      <c r="F76" s="2"/>
      <c r="G76" s="2"/>
      <c r="H76" s="2"/>
      <c r="I76" s="2"/>
      <c r="J76" s="2"/>
      <c r="K76" s="16"/>
      <c r="L76" s="16"/>
      <c r="M76" s="2"/>
      <c r="N76" s="2"/>
      <c r="O76" s="2"/>
      <c r="P76" s="2"/>
      <c r="Q76" s="2"/>
    </row>
    <row r="77" spans="1:17" ht="15.75" customHeight="1" x14ac:dyDescent="0.25">
      <c r="A77" s="2"/>
      <c r="B77" s="2"/>
      <c r="C77" s="2"/>
      <c r="D77" s="2"/>
      <c r="E77" s="2"/>
      <c r="F77" s="2"/>
      <c r="G77" s="2"/>
      <c r="H77" s="2"/>
      <c r="I77" s="2"/>
      <c r="J77" s="2"/>
      <c r="K77" s="2"/>
      <c r="L77" s="2"/>
      <c r="M77" s="2"/>
      <c r="N77" s="2"/>
      <c r="O77" s="2"/>
      <c r="P77" s="2"/>
      <c r="Q77" s="2"/>
    </row>
    <row r="78" spans="1:17" ht="15.75" customHeight="1" x14ac:dyDescent="0.25">
      <c r="A78" s="2"/>
      <c r="B78" s="2"/>
      <c r="C78" s="2"/>
      <c r="D78" s="2"/>
      <c r="E78" s="2"/>
      <c r="F78" s="2"/>
      <c r="G78" s="2"/>
      <c r="H78" s="2"/>
      <c r="I78" s="2"/>
      <c r="J78" s="2"/>
      <c r="K78" s="2"/>
      <c r="L78" s="2"/>
      <c r="M78" s="2"/>
      <c r="N78" s="2"/>
      <c r="O78" s="2"/>
      <c r="P78" s="2"/>
      <c r="Q78" s="2"/>
    </row>
    <row r="79" spans="1:17" ht="15.75" customHeight="1" x14ac:dyDescent="0.25">
      <c r="A79" s="2"/>
      <c r="B79" s="2"/>
      <c r="C79" s="2"/>
      <c r="D79" s="2"/>
      <c r="E79" s="2"/>
      <c r="F79" s="2"/>
      <c r="G79" s="2"/>
      <c r="H79" s="2"/>
      <c r="I79" s="2"/>
      <c r="J79" s="2"/>
      <c r="K79" s="2"/>
      <c r="L79" s="2"/>
      <c r="M79" s="2"/>
      <c r="N79" s="2"/>
      <c r="O79" s="2"/>
      <c r="P79" s="2"/>
      <c r="Q79" s="2"/>
    </row>
    <row r="80" spans="1:17" ht="15.75" customHeight="1" x14ac:dyDescent="0.25">
      <c r="A80" s="2"/>
      <c r="B80" s="2"/>
      <c r="C80" s="2"/>
      <c r="D80" s="2"/>
      <c r="E80" s="2"/>
      <c r="F80" s="2"/>
      <c r="G80" s="2"/>
      <c r="H80" s="2"/>
      <c r="I80" s="2"/>
      <c r="J80" s="2"/>
      <c r="K80" s="23" t="s">
        <v>126</v>
      </c>
      <c r="L80" s="23" t="s">
        <v>127</v>
      </c>
      <c r="M80" s="23" t="s">
        <v>128</v>
      </c>
      <c r="N80" s="23" t="s">
        <v>129</v>
      </c>
      <c r="O80" s="2"/>
      <c r="P80" s="2"/>
      <c r="Q80" s="2"/>
    </row>
    <row r="81" spans="1:17" ht="15.75" customHeight="1" x14ac:dyDescent="0.25">
      <c r="A81" s="2"/>
      <c r="B81" s="2"/>
      <c r="C81" s="2"/>
      <c r="D81" s="2"/>
      <c r="E81" s="2"/>
      <c r="F81" s="2"/>
      <c r="G81" s="2"/>
      <c r="H81" s="2"/>
      <c r="I81" s="2"/>
      <c r="J81" s="2"/>
      <c r="K81" s="29">
        <v>0</v>
      </c>
      <c r="L81" s="29">
        <v>1.028</v>
      </c>
      <c r="M81" s="32">
        <f>K81+L81</f>
        <v>1.028</v>
      </c>
      <c r="N81" s="32">
        <f>M81-M63</f>
        <v>0.11599999999999999</v>
      </c>
      <c r="O81" s="2"/>
      <c r="P81" s="2"/>
      <c r="Q81" s="2"/>
    </row>
    <row r="82" spans="1:17" ht="15.75" customHeight="1" x14ac:dyDescent="0.25">
      <c r="A82" s="2"/>
      <c r="B82" s="2"/>
      <c r="C82" s="2"/>
      <c r="D82" s="2"/>
      <c r="E82" s="2"/>
      <c r="F82" s="2"/>
      <c r="G82" s="2"/>
      <c r="H82" s="2"/>
      <c r="I82" s="2"/>
      <c r="J82" s="2"/>
      <c r="K82" s="35">
        <v>0</v>
      </c>
      <c r="L82" s="35">
        <f>L81-N81</f>
        <v>0.91200000000000003</v>
      </c>
      <c r="M82" s="32">
        <f>K82+L82</f>
        <v>0.91200000000000003</v>
      </c>
      <c r="N82" s="32">
        <f>N81/2</f>
        <v>5.7999999999999996E-2</v>
      </c>
      <c r="O82" s="2"/>
      <c r="P82" s="2"/>
      <c r="Q82" s="2"/>
    </row>
    <row r="83" spans="1:17" ht="15.75" customHeight="1" x14ac:dyDescent="0.25">
      <c r="A83" s="2"/>
      <c r="B83" s="2"/>
      <c r="C83" s="2"/>
      <c r="D83" s="2"/>
      <c r="E83" s="2"/>
      <c r="F83" s="2"/>
      <c r="G83" s="2"/>
      <c r="H83" s="2"/>
      <c r="I83" s="2"/>
      <c r="J83" s="2"/>
      <c r="K83" s="2"/>
      <c r="L83" s="2"/>
      <c r="M83" s="2"/>
      <c r="N83" s="2"/>
      <c r="O83" s="2"/>
      <c r="P83" s="2"/>
      <c r="Q83" s="2"/>
    </row>
    <row r="84" spans="1:17" ht="15.75" customHeight="1" x14ac:dyDescent="0.25">
      <c r="A84" s="2"/>
      <c r="B84" s="2"/>
      <c r="C84" s="2"/>
      <c r="D84" s="2"/>
      <c r="E84" s="2"/>
      <c r="F84" s="2"/>
      <c r="G84" s="2"/>
      <c r="H84" s="2"/>
      <c r="I84" s="2"/>
      <c r="J84" s="2"/>
      <c r="K84" s="2"/>
      <c r="L84" s="2"/>
      <c r="M84" s="2"/>
      <c r="N84" s="2"/>
      <c r="O84" s="2"/>
      <c r="P84" s="2"/>
      <c r="Q84" s="2"/>
    </row>
    <row r="85" spans="1:17" ht="15.75" customHeight="1" x14ac:dyDescent="0.25">
      <c r="A85" s="2"/>
      <c r="B85" s="2"/>
      <c r="C85" s="2"/>
      <c r="D85" s="2"/>
      <c r="E85" s="2"/>
      <c r="F85" s="2"/>
      <c r="G85" s="2"/>
      <c r="H85" s="2"/>
      <c r="I85" s="2"/>
      <c r="J85" s="2"/>
      <c r="K85" s="2"/>
      <c r="L85" s="2"/>
      <c r="M85" s="2"/>
      <c r="N85" s="2"/>
      <c r="O85" s="2"/>
      <c r="P85" s="2"/>
      <c r="Q85" s="2"/>
    </row>
    <row r="86" spans="1:17" ht="15.75" customHeight="1" x14ac:dyDescent="0.25">
      <c r="A86" s="2"/>
      <c r="B86" s="2"/>
      <c r="C86" s="2"/>
      <c r="D86" s="2"/>
      <c r="E86" s="2"/>
      <c r="F86" s="2"/>
      <c r="G86" s="2"/>
      <c r="H86" s="2"/>
      <c r="I86" s="2"/>
      <c r="J86" s="2"/>
      <c r="K86" s="2"/>
      <c r="L86" s="2"/>
      <c r="M86" s="2"/>
      <c r="N86" s="2"/>
      <c r="O86" s="2"/>
      <c r="P86" s="2"/>
      <c r="Q86" s="2"/>
    </row>
    <row r="87" spans="1:17" ht="15.75" customHeight="1" x14ac:dyDescent="0.25">
      <c r="A87" s="2"/>
      <c r="B87" s="2"/>
      <c r="C87" s="2"/>
      <c r="D87" s="2"/>
      <c r="E87" s="2"/>
      <c r="F87" s="2"/>
      <c r="G87" s="2"/>
      <c r="H87" s="2"/>
      <c r="I87" s="2"/>
      <c r="J87" s="2"/>
      <c r="K87" s="2"/>
      <c r="L87" s="2"/>
      <c r="M87" s="2"/>
      <c r="N87" s="2"/>
      <c r="O87" s="2"/>
      <c r="P87" s="2"/>
      <c r="Q87" s="2"/>
    </row>
    <row r="88" spans="1:17" ht="15.75" customHeight="1" x14ac:dyDescent="0.25">
      <c r="A88" s="2"/>
      <c r="B88" s="2"/>
      <c r="C88" s="2"/>
      <c r="D88" s="2"/>
      <c r="E88" s="2"/>
      <c r="F88" s="2"/>
      <c r="G88" s="2"/>
      <c r="H88" s="2"/>
      <c r="I88" s="2"/>
      <c r="J88" s="2"/>
      <c r="K88" s="2"/>
      <c r="L88" s="2"/>
      <c r="M88" s="2"/>
      <c r="N88" s="2"/>
      <c r="O88" s="2"/>
      <c r="P88" s="2"/>
      <c r="Q88" s="2"/>
    </row>
    <row r="89" spans="1:17" ht="15.75" customHeight="1" x14ac:dyDescent="0.25">
      <c r="A89" s="2"/>
      <c r="B89" s="2"/>
      <c r="C89" s="2"/>
      <c r="D89" s="2"/>
      <c r="E89" s="2"/>
      <c r="F89" s="2"/>
      <c r="G89" s="2"/>
      <c r="H89" s="2"/>
      <c r="I89" s="2"/>
      <c r="J89" s="2"/>
      <c r="K89" s="2"/>
      <c r="L89" s="2"/>
      <c r="M89" s="2"/>
      <c r="N89" s="2"/>
      <c r="O89" s="2"/>
      <c r="P89" s="2"/>
      <c r="Q89" s="2"/>
    </row>
    <row r="90" spans="1:17" ht="15.75" customHeight="1" x14ac:dyDescent="0.25">
      <c r="A90" s="2"/>
      <c r="B90" s="2"/>
      <c r="C90" s="2"/>
      <c r="D90" s="2"/>
      <c r="E90" s="2"/>
      <c r="F90" s="2"/>
      <c r="G90" s="2"/>
      <c r="H90" s="2"/>
      <c r="I90" s="2"/>
      <c r="J90" s="2"/>
      <c r="K90" s="2"/>
      <c r="L90" s="2"/>
      <c r="M90" s="2"/>
      <c r="N90" s="2"/>
      <c r="O90" s="2"/>
      <c r="P90" s="2"/>
      <c r="Q90" s="2"/>
    </row>
    <row r="91" spans="1:17" ht="15.75" customHeight="1" x14ac:dyDescent="0.25">
      <c r="A91" s="2"/>
      <c r="B91" s="2"/>
      <c r="C91" s="2"/>
      <c r="D91" s="2"/>
      <c r="E91" s="2"/>
      <c r="F91" s="2"/>
      <c r="G91" s="2"/>
      <c r="H91" s="2"/>
      <c r="I91" s="2"/>
      <c r="J91" s="2"/>
      <c r="K91" s="2"/>
      <c r="L91" s="2"/>
      <c r="M91" s="2"/>
      <c r="N91" s="2"/>
      <c r="O91" s="2"/>
      <c r="P91" s="2"/>
      <c r="Q91" s="2"/>
    </row>
    <row r="92" spans="1:17" ht="15.75" customHeight="1" x14ac:dyDescent="0.25">
      <c r="A92" s="2"/>
      <c r="B92" s="2"/>
      <c r="C92" s="2"/>
      <c r="D92" s="2"/>
      <c r="E92" s="2"/>
      <c r="F92" s="2"/>
      <c r="G92" s="2"/>
      <c r="H92" s="2"/>
      <c r="I92" s="2"/>
      <c r="J92" s="2"/>
      <c r="K92" s="2"/>
      <c r="L92" s="2"/>
      <c r="M92" s="2"/>
      <c r="N92" s="2"/>
      <c r="O92" s="2"/>
      <c r="P92" s="2"/>
      <c r="Q92" s="2"/>
    </row>
    <row r="93" spans="1:17" ht="15.75" customHeight="1" x14ac:dyDescent="0.25">
      <c r="A93" s="2"/>
      <c r="B93" s="2"/>
      <c r="C93" s="2"/>
      <c r="D93" s="2"/>
      <c r="E93" s="2"/>
      <c r="F93" s="2"/>
      <c r="G93" s="2"/>
      <c r="H93" s="2"/>
      <c r="I93" s="2"/>
      <c r="J93" s="2"/>
      <c r="K93" s="2"/>
      <c r="L93" s="2"/>
      <c r="M93" s="2"/>
      <c r="N93" s="2"/>
      <c r="O93" s="2"/>
      <c r="P93" s="2"/>
      <c r="Q93" s="2"/>
    </row>
    <row r="94" spans="1:17" ht="15.75" customHeight="1" x14ac:dyDescent="0.25">
      <c r="A94" s="2"/>
      <c r="B94" s="2"/>
      <c r="C94" s="2"/>
      <c r="D94" s="2"/>
      <c r="E94" s="2"/>
      <c r="F94" s="2"/>
      <c r="G94" s="2"/>
      <c r="H94" s="2"/>
      <c r="I94" s="2"/>
      <c r="J94" s="2"/>
      <c r="K94" s="2"/>
      <c r="L94" s="2"/>
      <c r="M94" s="2"/>
      <c r="N94" s="2"/>
      <c r="O94" s="2"/>
      <c r="P94" s="2"/>
      <c r="Q94" s="2"/>
    </row>
    <row r="95" spans="1:17" ht="15.75" customHeight="1" x14ac:dyDescent="0.25">
      <c r="A95" s="2"/>
      <c r="B95" s="2"/>
      <c r="C95" s="2"/>
      <c r="D95" s="2"/>
      <c r="E95" s="2"/>
      <c r="F95" s="2"/>
      <c r="G95" s="2"/>
      <c r="H95" s="2"/>
      <c r="I95" s="2"/>
      <c r="J95" s="2"/>
      <c r="K95" s="2"/>
      <c r="L95" s="2"/>
      <c r="M95" s="2"/>
      <c r="N95" s="2"/>
      <c r="O95" s="2"/>
      <c r="P95" s="2"/>
      <c r="Q95" s="2"/>
    </row>
    <row r="96" spans="1:17" ht="15.75" customHeight="1" x14ac:dyDescent="0.25">
      <c r="A96" s="2"/>
      <c r="B96" s="2"/>
      <c r="C96" s="2"/>
      <c r="D96" s="2"/>
      <c r="E96" s="2"/>
      <c r="F96" s="2"/>
      <c r="G96" s="2"/>
      <c r="H96" s="2"/>
      <c r="I96" s="2"/>
      <c r="J96" s="2"/>
      <c r="K96" s="2"/>
      <c r="L96" s="2"/>
      <c r="M96" s="2"/>
      <c r="N96" s="2"/>
      <c r="O96" s="2"/>
      <c r="P96" s="2"/>
      <c r="Q96" s="2"/>
    </row>
    <row r="97" spans="1:17" ht="15.75" customHeight="1" x14ac:dyDescent="0.25">
      <c r="A97" s="2"/>
      <c r="B97" s="2"/>
      <c r="C97" s="2"/>
      <c r="D97" s="2"/>
      <c r="E97" s="2"/>
      <c r="F97" s="2"/>
      <c r="G97" s="2"/>
      <c r="H97" s="2"/>
      <c r="I97" s="2"/>
      <c r="J97" s="2"/>
      <c r="K97" s="2"/>
      <c r="L97" s="2"/>
      <c r="M97" s="2"/>
      <c r="N97" s="2"/>
      <c r="O97" s="2"/>
      <c r="P97" s="2"/>
      <c r="Q97" s="2"/>
    </row>
    <row r="98" spans="1:17" ht="15.75" customHeight="1" x14ac:dyDescent="0.25">
      <c r="A98" s="2"/>
      <c r="B98" s="2"/>
      <c r="C98" s="2"/>
      <c r="D98" s="2"/>
      <c r="E98" s="2"/>
      <c r="F98" s="2"/>
      <c r="G98" s="2"/>
      <c r="H98" s="2"/>
      <c r="I98" s="2"/>
      <c r="J98" s="2"/>
      <c r="K98" s="2"/>
      <c r="L98" s="2"/>
      <c r="M98" s="2"/>
      <c r="N98" s="2"/>
      <c r="O98" s="2"/>
      <c r="P98" s="2"/>
      <c r="Q98" s="2"/>
    </row>
    <row r="99" spans="1:17" ht="15.75" customHeight="1" x14ac:dyDescent="0.25">
      <c r="A99" s="2"/>
      <c r="B99" s="2"/>
      <c r="C99" s="2"/>
      <c r="D99" s="2"/>
      <c r="E99" s="2"/>
      <c r="F99" s="2"/>
      <c r="G99" s="2"/>
      <c r="H99" s="2"/>
      <c r="I99" s="2"/>
      <c r="J99" s="2"/>
      <c r="K99" s="2"/>
      <c r="L99" s="2"/>
      <c r="M99" s="2"/>
      <c r="N99" s="2"/>
      <c r="O99" s="2"/>
      <c r="P99" s="2"/>
      <c r="Q99" s="2"/>
    </row>
    <row r="100" spans="1:17" ht="15.75" customHeight="1" x14ac:dyDescent="0.25">
      <c r="A100" s="2"/>
      <c r="B100" s="2"/>
      <c r="C100" s="2"/>
      <c r="D100" s="2"/>
      <c r="E100" s="2"/>
      <c r="F100" s="2"/>
      <c r="G100" s="2"/>
      <c r="H100" s="2"/>
      <c r="I100" s="2"/>
      <c r="J100" s="2"/>
      <c r="K100" s="2"/>
      <c r="L100" s="2"/>
      <c r="M100" s="2"/>
      <c r="N100" s="2"/>
      <c r="O100" s="2"/>
      <c r="P100" s="2"/>
      <c r="Q100" s="2"/>
    </row>
    <row r="101" spans="1:17" ht="15.75" customHeight="1" x14ac:dyDescent="0.25">
      <c r="A101" s="2"/>
      <c r="B101" s="2"/>
      <c r="C101" s="2"/>
      <c r="D101" s="2"/>
      <c r="E101" s="2"/>
      <c r="F101" s="2"/>
      <c r="G101" s="2"/>
      <c r="H101" s="2"/>
      <c r="I101" s="2"/>
      <c r="J101" s="2"/>
      <c r="K101" s="2"/>
      <c r="L101" s="2"/>
      <c r="M101" s="2"/>
      <c r="N101" s="2"/>
      <c r="O101" s="2"/>
      <c r="P101" s="2"/>
      <c r="Q101" s="2"/>
    </row>
  </sheetData>
  <mergeCells count="37">
    <mergeCell ref="L11:L12"/>
    <mergeCell ref="M11:N11"/>
    <mergeCell ref="A61:D61"/>
    <mergeCell ref="E61:J61"/>
    <mergeCell ref="A72:D72"/>
    <mergeCell ref="A62:G62"/>
    <mergeCell ref="A63:D64"/>
    <mergeCell ref="E63:G63"/>
    <mergeCell ref="E64:G64"/>
    <mergeCell ref="A66:J66"/>
    <mergeCell ref="H67:J67"/>
    <mergeCell ref="A9:B9"/>
    <mergeCell ref="C9:J9"/>
    <mergeCell ref="A10:B10"/>
    <mergeCell ref="C10:J10"/>
    <mergeCell ref="A11:A12"/>
    <mergeCell ref="B11:B12"/>
    <mergeCell ref="C11:C12"/>
    <mergeCell ref="D11:D12"/>
    <mergeCell ref="E11:E12"/>
    <mergeCell ref="F11:F12"/>
    <mergeCell ref="G11:G12"/>
    <mergeCell ref="H11:H12"/>
    <mergeCell ref="I11:I12"/>
    <mergeCell ref="J11:J12"/>
    <mergeCell ref="A6:B6"/>
    <mergeCell ref="C6:J6"/>
    <mergeCell ref="A7:B7"/>
    <mergeCell ref="C7:J7"/>
    <mergeCell ref="A8:B8"/>
    <mergeCell ref="C8:J8"/>
    <mergeCell ref="A1:J1"/>
    <mergeCell ref="A2:J2"/>
    <mergeCell ref="A3:J3"/>
    <mergeCell ref="A4:J4"/>
    <mergeCell ref="A5:B5"/>
    <mergeCell ref="C5:J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1"/>
  <sheetViews>
    <sheetView workbookViewId="0">
      <selection activeCell="M16" sqref="M16"/>
    </sheetView>
  </sheetViews>
  <sheetFormatPr defaultColWidth="14.42578125" defaultRowHeight="15" x14ac:dyDescent="0.25"/>
  <cols>
    <col min="1" max="1" width="10.5703125" style="49" customWidth="1"/>
    <col min="2" max="2" width="18.5703125" style="49" customWidth="1"/>
    <col min="3" max="4" width="12.7109375" style="49" customWidth="1"/>
    <col min="5" max="5" width="14.7109375" style="49" customWidth="1"/>
    <col min="6" max="6" width="12.42578125" style="49" customWidth="1"/>
    <col min="7" max="7" width="15.140625" style="49" customWidth="1"/>
    <col min="8" max="9" width="12.7109375" style="49" customWidth="1"/>
    <col min="10" max="10" width="15" style="49" customWidth="1"/>
    <col min="11" max="11" width="9.140625" style="49" customWidth="1"/>
    <col min="12" max="12" width="13" style="49" customWidth="1"/>
    <col min="13" max="13" width="12.7109375" style="49" customWidth="1"/>
    <col min="14" max="14" width="14.28515625" style="49" customWidth="1"/>
    <col min="15" max="15" width="7.85546875" style="49" customWidth="1"/>
    <col min="16" max="17" width="9.140625" style="49" customWidth="1"/>
    <col min="18" max="16384" width="14.42578125" style="49"/>
  </cols>
  <sheetData>
    <row r="1" spans="1:17" ht="24" x14ac:dyDescent="0.4">
      <c r="A1" s="108" t="s">
        <v>0</v>
      </c>
      <c r="B1" s="109"/>
      <c r="C1" s="109"/>
      <c r="D1" s="109"/>
      <c r="E1" s="109"/>
      <c r="F1" s="109"/>
      <c r="G1" s="109"/>
      <c r="H1" s="109"/>
      <c r="I1" s="109"/>
      <c r="J1" s="110"/>
      <c r="K1" s="1"/>
      <c r="L1" s="2"/>
      <c r="M1" s="2"/>
      <c r="N1" s="2"/>
      <c r="O1" s="3"/>
      <c r="P1" s="4" t="s">
        <v>1</v>
      </c>
      <c r="Q1" s="2"/>
    </row>
    <row r="2" spans="1:17" ht="18.75" x14ac:dyDescent="0.3">
      <c r="A2" s="111" t="s">
        <v>2</v>
      </c>
      <c r="B2" s="109"/>
      <c r="C2" s="109"/>
      <c r="D2" s="109"/>
      <c r="E2" s="109"/>
      <c r="F2" s="109"/>
      <c r="G2" s="109"/>
      <c r="H2" s="109"/>
      <c r="I2" s="109"/>
      <c r="J2" s="110"/>
      <c r="K2" s="2"/>
      <c r="L2" s="2"/>
      <c r="M2" s="2"/>
      <c r="N2" s="2"/>
      <c r="O2" s="5"/>
      <c r="P2" s="4" t="s">
        <v>3</v>
      </c>
      <c r="Q2" s="2"/>
    </row>
    <row r="3" spans="1:17" ht="18.75" customHeight="1" x14ac:dyDescent="0.25">
      <c r="A3" s="112" t="s">
        <v>143</v>
      </c>
      <c r="B3" s="113"/>
      <c r="C3" s="113"/>
      <c r="D3" s="113"/>
      <c r="E3" s="113"/>
      <c r="F3" s="113"/>
      <c r="G3" s="113"/>
      <c r="H3" s="113"/>
      <c r="I3" s="113"/>
      <c r="J3" s="114"/>
      <c r="K3" s="6"/>
      <c r="L3" s="6"/>
      <c r="N3" s="6"/>
      <c r="O3" s="6"/>
      <c r="P3" s="6"/>
      <c r="Q3" s="6"/>
    </row>
    <row r="4" spans="1:17" ht="24" x14ac:dyDescent="0.4">
      <c r="A4" s="108" t="s">
        <v>4</v>
      </c>
      <c r="B4" s="109"/>
      <c r="C4" s="109"/>
      <c r="D4" s="109"/>
      <c r="E4" s="109"/>
      <c r="F4" s="109"/>
      <c r="G4" s="109"/>
      <c r="H4" s="109"/>
      <c r="I4" s="109"/>
      <c r="J4" s="110"/>
      <c r="K4" s="2"/>
      <c r="L4" s="2"/>
      <c r="M4" s="6"/>
      <c r="N4" s="2"/>
      <c r="O4" s="2"/>
      <c r="P4" s="2"/>
      <c r="Q4" s="2"/>
    </row>
    <row r="5" spans="1:17" x14ac:dyDescent="0.25">
      <c r="A5" s="115" t="s">
        <v>5</v>
      </c>
      <c r="B5" s="110"/>
      <c r="C5" s="116" t="s">
        <v>6</v>
      </c>
      <c r="D5" s="109"/>
      <c r="E5" s="109"/>
      <c r="F5" s="109"/>
      <c r="G5" s="109"/>
      <c r="H5" s="109"/>
      <c r="I5" s="109"/>
      <c r="J5" s="110"/>
      <c r="K5" s="2"/>
      <c r="L5" s="2"/>
      <c r="M5" s="2"/>
      <c r="N5" s="2"/>
      <c r="O5" s="2"/>
      <c r="P5" s="2"/>
      <c r="Q5" s="2"/>
    </row>
    <row r="6" spans="1:17" ht="45" customHeight="1" x14ac:dyDescent="0.25">
      <c r="A6" s="117" t="s">
        <v>7</v>
      </c>
      <c r="B6" s="110"/>
      <c r="C6" s="118" t="s">
        <v>8</v>
      </c>
      <c r="D6" s="109"/>
      <c r="E6" s="109"/>
      <c r="F6" s="109"/>
      <c r="G6" s="109"/>
      <c r="H6" s="109"/>
      <c r="I6" s="109"/>
      <c r="J6" s="110"/>
      <c r="K6" s="2"/>
      <c r="L6" s="2"/>
      <c r="M6" s="2"/>
      <c r="N6" s="2"/>
      <c r="O6" s="2"/>
      <c r="P6" s="2"/>
      <c r="Q6" s="2"/>
    </row>
    <row r="7" spans="1:17" x14ac:dyDescent="0.25">
      <c r="A7" s="117" t="s">
        <v>9</v>
      </c>
      <c r="B7" s="110"/>
      <c r="C7" s="119" t="s">
        <v>10</v>
      </c>
      <c r="D7" s="109"/>
      <c r="E7" s="109"/>
      <c r="F7" s="109"/>
      <c r="G7" s="109"/>
      <c r="H7" s="109"/>
      <c r="I7" s="109"/>
      <c r="J7" s="110"/>
      <c r="K7" s="2"/>
      <c r="L7" s="2"/>
      <c r="M7" s="2"/>
      <c r="N7" s="2"/>
      <c r="O7" s="2"/>
      <c r="P7" s="2"/>
      <c r="Q7" s="2"/>
    </row>
    <row r="8" spans="1:17" x14ac:dyDescent="0.25">
      <c r="A8" s="117" t="s">
        <v>11</v>
      </c>
      <c r="B8" s="110"/>
      <c r="C8" s="119" t="s">
        <v>12</v>
      </c>
      <c r="D8" s="109"/>
      <c r="E8" s="109"/>
      <c r="F8" s="109"/>
      <c r="G8" s="109"/>
      <c r="H8" s="109"/>
      <c r="I8" s="109"/>
      <c r="J8" s="110"/>
      <c r="K8" s="2"/>
      <c r="L8" s="2"/>
      <c r="M8" s="2"/>
      <c r="N8" s="2"/>
      <c r="O8" s="2"/>
      <c r="P8" s="2"/>
      <c r="Q8" s="2"/>
    </row>
    <row r="9" spans="1:17" x14ac:dyDescent="0.25">
      <c r="A9" s="120" t="s">
        <v>13</v>
      </c>
      <c r="B9" s="110"/>
      <c r="C9" s="121" t="s">
        <v>144</v>
      </c>
      <c r="D9" s="122"/>
      <c r="E9" s="122"/>
      <c r="F9" s="122"/>
      <c r="G9" s="122"/>
      <c r="H9" s="122"/>
      <c r="I9" s="122"/>
      <c r="J9" s="123"/>
      <c r="K9" s="6"/>
      <c r="L9" s="6"/>
      <c r="M9" s="6"/>
      <c r="N9" s="6"/>
      <c r="O9" s="6"/>
      <c r="P9" s="6"/>
      <c r="Q9" s="6"/>
    </row>
    <row r="10" spans="1:17" x14ac:dyDescent="0.25">
      <c r="A10" s="117" t="s">
        <v>14</v>
      </c>
      <c r="B10" s="110"/>
      <c r="C10" s="121"/>
      <c r="D10" s="122"/>
      <c r="E10" s="122"/>
      <c r="F10" s="122"/>
      <c r="G10" s="122"/>
      <c r="H10" s="122"/>
      <c r="I10" s="122"/>
      <c r="J10" s="123"/>
      <c r="K10" s="2"/>
      <c r="L10" s="2"/>
      <c r="M10" s="2"/>
      <c r="N10" s="2"/>
      <c r="O10" s="2"/>
      <c r="P10" s="2"/>
      <c r="Q10" s="2"/>
    </row>
    <row r="11" spans="1:17" ht="33" customHeight="1" x14ac:dyDescent="0.25">
      <c r="A11" s="124" t="s">
        <v>15</v>
      </c>
      <c r="B11" s="124" t="s">
        <v>16</v>
      </c>
      <c r="C11" s="126" t="s">
        <v>17</v>
      </c>
      <c r="D11" s="126" t="s">
        <v>18</v>
      </c>
      <c r="E11" s="124" t="s">
        <v>19</v>
      </c>
      <c r="F11" s="124" t="s">
        <v>15</v>
      </c>
      <c r="G11" s="124" t="s">
        <v>16</v>
      </c>
      <c r="H11" s="126" t="s">
        <v>17</v>
      </c>
      <c r="I11" s="126" t="s">
        <v>18</v>
      </c>
      <c r="J11" s="124" t="s">
        <v>19</v>
      </c>
      <c r="K11" s="2"/>
      <c r="L11" s="175" t="s">
        <v>16</v>
      </c>
      <c r="M11" s="176" t="s">
        <v>293</v>
      </c>
      <c r="N11" s="176"/>
      <c r="O11" s="2"/>
      <c r="P11" s="2"/>
      <c r="Q11" s="2"/>
    </row>
    <row r="12" spans="1:17" ht="13.5" customHeight="1" x14ac:dyDescent="0.25">
      <c r="A12" s="125"/>
      <c r="B12" s="125"/>
      <c r="C12" s="125"/>
      <c r="D12" s="125"/>
      <c r="E12" s="125"/>
      <c r="F12" s="125"/>
      <c r="G12" s="125"/>
      <c r="H12" s="125"/>
      <c r="I12" s="125"/>
      <c r="J12" s="125"/>
      <c r="K12" s="2"/>
      <c r="L12" s="175"/>
      <c r="M12" s="7" t="s">
        <v>17</v>
      </c>
      <c r="N12" s="2" t="s">
        <v>18</v>
      </c>
      <c r="O12" s="2"/>
      <c r="P12" s="2"/>
      <c r="Q12" s="2"/>
    </row>
    <row r="13" spans="1:17" x14ac:dyDescent="0.25">
      <c r="A13" s="8">
        <v>1</v>
      </c>
      <c r="B13" s="9" t="s">
        <v>20</v>
      </c>
      <c r="C13" s="38">
        <v>0</v>
      </c>
      <c r="D13" s="10">
        <v>210</v>
      </c>
      <c r="E13" s="11">
        <f t="shared" ref="E13:E60" si="0">SUM(C13,D13)</f>
        <v>210</v>
      </c>
      <c r="F13" s="8">
        <v>49</v>
      </c>
      <c r="G13" s="12" t="s">
        <v>21</v>
      </c>
      <c r="H13" s="38">
        <v>0</v>
      </c>
      <c r="I13" s="10">
        <v>210</v>
      </c>
      <c r="J13" s="8">
        <f t="shared" ref="J13:J60" si="1">SUM(H13,I13)</f>
        <v>210</v>
      </c>
      <c r="K13" s="2"/>
      <c r="L13" s="2"/>
      <c r="M13" s="7"/>
      <c r="N13" s="7"/>
      <c r="O13" s="2"/>
      <c r="P13" s="2"/>
      <c r="Q13" s="2"/>
    </row>
    <row r="14" spans="1:17" x14ac:dyDescent="0.25">
      <c r="A14" s="8">
        <f t="shared" ref="A14:A36" si="2">A13+1</f>
        <v>2</v>
      </c>
      <c r="B14" s="9" t="s">
        <v>22</v>
      </c>
      <c r="C14" s="38">
        <v>0</v>
      </c>
      <c r="D14" s="10">
        <v>210</v>
      </c>
      <c r="E14" s="11">
        <f t="shared" si="0"/>
        <v>210</v>
      </c>
      <c r="F14" s="8">
        <f t="shared" ref="F14:F36" si="3">F13+1</f>
        <v>50</v>
      </c>
      <c r="G14" s="12" t="s">
        <v>23</v>
      </c>
      <c r="H14" s="38">
        <v>0</v>
      </c>
      <c r="I14" s="10">
        <v>210</v>
      </c>
      <c r="J14" s="8">
        <f t="shared" si="1"/>
        <v>210</v>
      </c>
      <c r="K14" s="2"/>
      <c r="L14" s="2" t="s">
        <v>20</v>
      </c>
      <c r="M14" s="7">
        <f>AVERAGE(C13:C16)</f>
        <v>0</v>
      </c>
      <c r="N14" s="7">
        <f>AVERAGE(D13:D16)</f>
        <v>210</v>
      </c>
      <c r="O14" s="2"/>
      <c r="P14" s="2"/>
      <c r="Q14" s="2"/>
    </row>
    <row r="15" spans="1:17" x14ac:dyDescent="0.25">
      <c r="A15" s="8">
        <f t="shared" si="2"/>
        <v>3</v>
      </c>
      <c r="B15" s="9" t="s">
        <v>24</v>
      </c>
      <c r="C15" s="38">
        <v>0</v>
      </c>
      <c r="D15" s="10">
        <v>210</v>
      </c>
      <c r="E15" s="11">
        <f t="shared" si="0"/>
        <v>210</v>
      </c>
      <c r="F15" s="8">
        <f t="shared" si="3"/>
        <v>51</v>
      </c>
      <c r="G15" s="12" t="s">
        <v>25</v>
      </c>
      <c r="H15" s="38">
        <v>0</v>
      </c>
      <c r="I15" s="10">
        <v>210</v>
      </c>
      <c r="J15" s="8">
        <f t="shared" si="1"/>
        <v>210</v>
      </c>
      <c r="K15" s="2"/>
      <c r="L15" s="2" t="s">
        <v>28</v>
      </c>
      <c r="M15" s="7">
        <f>AVERAGE(C17:C20)</f>
        <v>0</v>
      </c>
      <c r="N15" s="7">
        <f>AVERAGE(D17:D20)</f>
        <v>210</v>
      </c>
      <c r="O15" s="2"/>
      <c r="P15" s="2"/>
      <c r="Q15" s="2"/>
    </row>
    <row r="16" spans="1:17" x14ac:dyDescent="0.25">
      <c r="A16" s="8">
        <f t="shared" si="2"/>
        <v>4</v>
      </c>
      <c r="B16" s="9" t="s">
        <v>26</v>
      </c>
      <c r="C16" s="38">
        <v>0</v>
      </c>
      <c r="D16" s="10">
        <v>210</v>
      </c>
      <c r="E16" s="11">
        <f t="shared" si="0"/>
        <v>210</v>
      </c>
      <c r="F16" s="8">
        <f t="shared" si="3"/>
        <v>52</v>
      </c>
      <c r="G16" s="12" t="s">
        <v>27</v>
      </c>
      <c r="H16" s="38">
        <v>0</v>
      </c>
      <c r="I16" s="10">
        <v>210</v>
      </c>
      <c r="J16" s="8">
        <f t="shared" si="1"/>
        <v>210</v>
      </c>
      <c r="K16" s="2"/>
      <c r="L16" s="2" t="s">
        <v>36</v>
      </c>
      <c r="M16" s="7">
        <f>AVERAGE(C21:C24)</f>
        <v>0</v>
      </c>
      <c r="N16" s="7">
        <f>AVERAGE(D21:D24)</f>
        <v>210</v>
      </c>
      <c r="O16" s="2"/>
      <c r="P16" s="2"/>
      <c r="Q16" s="2"/>
    </row>
    <row r="17" spans="1:17" x14ac:dyDescent="0.25">
      <c r="A17" s="8">
        <f t="shared" si="2"/>
        <v>5</v>
      </c>
      <c r="B17" s="9" t="s">
        <v>28</v>
      </c>
      <c r="C17" s="38">
        <v>0</v>
      </c>
      <c r="D17" s="10">
        <v>210</v>
      </c>
      <c r="E17" s="11">
        <f t="shared" si="0"/>
        <v>210</v>
      </c>
      <c r="F17" s="8">
        <f t="shared" si="3"/>
        <v>53</v>
      </c>
      <c r="G17" s="12" t="s">
        <v>29</v>
      </c>
      <c r="H17" s="38">
        <v>0</v>
      </c>
      <c r="I17" s="10">
        <v>210</v>
      </c>
      <c r="J17" s="8">
        <f t="shared" si="1"/>
        <v>210</v>
      </c>
      <c r="K17" s="2"/>
      <c r="L17" s="2" t="s">
        <v>44</v>
      </c>
      <c r="M17" s="7">
        <f>AVERAGE(C25:C28)</f>
        <v>0</v>
      </c>
      <c r="N17" s="7">
        <f>AVERAGE(D25:D28)</f>
        <v>210</v>
      </c>
      <c r="O17" s="2"/>
      <c r="P17" s="2"/>
      <c r="Q17" s="2"/>
    </row>
    <row r="18" spans="1:17" x14ac:dyDescent="0.25">
      <c r="A18" s="8">
        <f t="shared" si="2"/>
        <v>6</v>
      </c>
      <c r="B18" s="9" t="s">
        <v>30</v>
      </c>
      <c r="C18" s="38">
        <v>0</v>
      </c>
      <c r="D18" s="10">
        <v>210</v>
      </c>
      <c r="E18" s="11">
        <f t="shared" si="0"/>
        <v>210</v>
      </c>
      <c r="F18" s="8">
        <f t="shared" si="3"/>
        <v>54</v>
      </c>
      <c r="G18" s="12" t="s">
        <v>31</v>
      </c>
      <c r="H18" s="38">
        <v>0</v>
      </c>
      <c r="I18" s="10">
        <v>210</v>
      </c>
      <c r="J18" s="8">
        <f t="shared" si="1"/>
        <v>210</v>
      </c>
      <c r="K18" s="2"/>
      <c r="L18" s="2" t="s">
        <v>52</v>
      </c>
      <c r="M18" s="7">
        <f>AVERAGE(C29:C32)</f>
        <v>0</v>
      </c>
      <c r="N18" s="7">
        <f>AVERAGE(D29:D32)</f>
        <v>210</v>
      </c>
      <c r="O18" s="2"/>
      <c r="P18" s="2"/>
      <c r="Q18" s="2"/>
    </row>
    <row r="19" spans="1:17" x14ac:dyDescent="0.25">
      <c r="A19" s="8">
        <f t="shared" si="2"/>
        <v>7</v>
      </c>
      <c r="B19" s="9" t="s">
        <v>32</v>
      </c>
      <c r="C19" s="38">
        <v>0</v>
      </c>
      <c r="D19" s="10">
        <v>210</v>
      </c>
      <c r="E19" s="11">
        <f t="shared" si="0"/>
        <v>210</v>
      </c>
      <c r="F19" s="8">
        <f t="shared" si="3"/>
        <v>55</v>
      </c>
      <c r="G19" s="12" t="s">
        <v>33</v>
      </c>
      <c r="H19" s="38">
        <v>0</v>
      </c>
      <c r="I19" s="10">
        <v>210</v>
      </c>
      <c r="J19" s="8">
        <f t="shared" si="1"/>
        <v>210</v>
      </c>
      <c r="K19" s="2"/>
      <c r="L19" s="2" t="s">
        <v>60</v>
      </c>
      <c r="M19" s="7">
        <f>AVERAGE(C33:C36)</f>
        <v>0</v>
      </c>
      <c r="N19" s="7">
        <f>AVERAGE(D33:D36)</f>
        <v>210</v>
      </c>
      <c r="O19" s="2"/>
      <c r="P19" s="2"/>
      <c r="Q19" s="2"/>
    </row>
    <row r="20" spans="1:17" x14ac:dyDescent="0.25">
      <c r="A20" s="8">
        <f t="shared" si="2"/>
        <v>8</v>
      </c>
      <c r="B20" s="9" t="s">
        <v>34</v>
      </c>
      <c r="C20" s="38">
        <v>0</v>
      </c>
      <c r="D20" s="10">
        <v>210</v>
      </c>
      <c r="E20" s="11">
        <f t="shared" si="0"/>
        <v>210</v>
      </c>
      <c r="F20" s="8">
        <f t="shared" si="3"/>
        <v>56</v>
      </c>
      <c r="G20" s="12" t="s">
        <v>35</v>
      </c>
      <c r="H20" s="38">
        <v>0</v>
      </c>
      <c r="I20" s="10">
        <v>210</v>
      </c>
      <c r="J20" s="8">
        <f t="shared" si="1"/>
        <v>210</v>
      </c>
      <c r="K20" s="2"/>
      <c r="L20" s="2" t="s">
        <v>68</v>
      </c>
      <c r="M20" s="7">
        <f>AVERAGE(C37:C40)</f>
        <v>0</v>
      </c>
      <c r="N20" s="7">
        <f>AVERAGE(D37:D40)</f>
        <v>210</v>
      </c>
      <c r="O20" s="2"/>
      <c r="P20" s="2"/>
      <c r="Q20" s="2"/>
    </row>
    <row r="21" spans="1:17" ht="15.75" customHeight="1" x14ac:dyDescent="0.25">
      <c r="A21" s="8">
        <f t="shared" si="2"/>
        <v>9</v>
      </c>
      <c r="B21" s="9" t="s">
        <v>36</v>
      </c>
      <c r="C21" s="38">
        <v>0</v>
      </c>
      <c r="D21" s="10">
        <v>210</v>
      </c>
      <c r="E21" s="11">
        <f t="shared" si="0"/>
        <v>210</v>
      </c>
      <c r="F21" s="8">
        <f t="shared" si="3"/>
        <v>57</v>
      </c>
      <c r="G21" s="12" t="s">
        <v>37</v>
      </c>
      <c r="H21" s="38">
        <v>0</v>
      </c>
      <c r="I21" s="10">
        <v>210</v>
      </c>
      <c r="J21" s="8">
        <f t="shared" si="1"/>
        <v>210</v>
      </c>
      <c r="K21" s="2"/>
      <c r="L21" s="2" t="s">
        <v>76</v>
      </c>
      <c r="M21" s="7">
        <f>AVERAGE(C41:C44)</f>
        <v>0</v>
      </c>
      <c r="N21" s="7">
        <f>AVERAGE(D41:D44)</f>
        <v>210</v>
      </c>
      <c r="O21" s="2"/>
      <c r="P21" s="2"/>
      <c r="Q21" s="2"/>
    </row>
    <row r="22" spans="1:17" ht="15.75" customHeight="1" x14ac:dyDescent="0.25">
      <c r="A22" s="8">
        <f t="shared" si="2"/>
        <v>10</v>
      </c>
      <c r="B22" s="9" t="s">
        <v>38</v>
      </c>
      <c r="C22" s="38">
        <v>0</v>
      </c>
      <c r="D22" s="10">
        <v>210</v>
      </c>
      <c r="E22" s="11">
        <f t="shared" si="0"/>
        <v>210</v>
      </c>
      <c r="F22" s="8">
        <f t="shared" si="3"/>
        <v>58</v>
      </c>
      <c r="G22" s="12" t="s">
        <v>39</v>
      </c>
      <c r="H22" s="38">
        <v>0</v>
      </c>
      <c r="I22" s="10">
        <v>210</v>
      </c>
      <c r="J22" s="8">
        <f t="shared" si="1"/>
        <v>210</v>
      </c>
      <c r="K22" s="2"/>
      <c r="L22" s="2" t="s">
        <v>84</v>
      </c>
      <c r="M22" s="7">
        <f>AVERAGE(C45:C48)</f>
        <v>0</v>
      </c>
      <c r="N22" s="7">
        <f>AVERAGE(D45:D48)</f>
        <v>210</v>
      </c>
      <c r="O22" s="2"/>
      <c r="P22" s="2"/>
      <c r="Q22" s="2"/>
    </row>
    <row r="23" spans="1:17" ht="15.75" customHeight="1" x14ac:dyDescent="0.25">
      <c r="A23" s="8">
        <f t="shared" si="2"/>
        <v>11</v>
      </c>
      <c r="B23" s="9" t="s">
        <v>40</v>
      </c>
      <c r="C23" s="38">
        <v>0</v>
      </c>
      <c r="D23" s="10">
        <v>210</v>
      </c>
      <c r="E23" s="11">
        <f t="shared" si="0"/>
        <v>210</v>
      </c>
      <c r="F23" s="8">
        <f t="shared" si="3"/>
        <v>59</v>
      </c>
      <c r="G23" s="12" t="s">
        <v>41</v>
      </c>
      <c r="H23" s="38">
        <v>0</v>
      </c>
      <c r="I23" s="10">
        <v>210</v>
      </c>
      <c r="J23" s="8">
        <f t="shared" si="1"/>
        <v>210</v>
      </c>
      <c r="K23" s="2"/>
      <c r="L23" s="2" t="s">
        <v>92</v>
      </c>
      <c r="M23" s="7">
        <f>AVERAGE(C49:C52)</f>
        <v>0</v>
      </c>
      <c r="N23" s="7">
        <f>AVERAGE(D49:D52)</f>
        <v>210</v>
      </c>
      <c r="O23" s="2"/>
      <c r="P23" s="2"/>
      <c r="Q23" s="2"/>
    </row>
    <row r="24" spans="1:17" ht="15.75" customHeight="1" x14ac:dyDescent="0.25">
      <c r="A24" s="8">
        <f t="shared" si="2"/>
        <v>12</v>
      </c>
      <c r="B24" s="9" t="s">
        <v>42</v>
      </c>
      <c r="C24" s="38">
        <v>0</v>
      </c>
      <c r="D24" s="10">
        <v>210</v>
      </c>
      <c r="E24" s="11">
        <f t="shared" si="0"/>
        <v>210</v>
      </c>
      <c r="F24" s="8">
        <f t="shared" si="3"/>
        <v>60</v>
      </c>
      <c r="G24" s="12" t="s">
        <v>43</v>
      </c>
      <c r="H24" s="38">
        <v>0</v>
      </c>
      <c r="I24" s="10">
        <v>210</v>
      </c>
      <c r="J24" s="8">
        <f t="shared" si="1"/>
        <v>210</v>
      </c>
      <c r="K24" s="2"/>
      <c r="L24" s="13" t="s">
        <v>100</v>
      </c>
      <c r="M24" s="7">
        <f>AVERAGE(C53:C56)</f>
        <v>0</v>
      </c>
      <c r="N24" s="7">
        <f>AVERAGE(D53:D56)</f>
        <v>210</v>
      </c>
      <c r="O24" s="2"/>
      <c r="P24" s="2"/>
      <c r="Q24" s="2"/>
    </row>
    <row r="25" spans="1:17" ht="15.75" customHeight="1" x14ac:dyDescent="0.25">
      <c r="A25" s="8">
        <f t="shared" si="2"/>
        <v>13</v>
      </c>
      <c r="B25" s="9" t="s">
        <v>44</v>
      </c>
      <c r="C25" s="38">
        <v>0</v>
      </c>
      <c r="D25" s="10">
        <v>210</v>
      </c>
      <c r="E25" s="11">
        <f t="shared" si="0"/>
        <v>210</v>
      </c>
      <c r="F25" s="8">
        <f t="shared" si="3"/>
        <v>61</v>
      </c>
      <c r="G25" s="12" t="s">
        <v>45</v>
      </c>
      <c r="H25" s="38">
        <v>0</v>
      </c>
      <c r="I25" s="10">
        <v>210</v>
      </c>
      <c r="J25" s="8">
        <f t="shared" si="1"/>
        <v>210</v>
      </c>
      <c r="K25" s="2"/>
      <c r="L25" s="16" t="s">
        <v>108</v>
      </c>
      <c r="M25" s="7">
        <f>AVERAGE(C57:C60)</f>
        <v>0</v>
      </c>
      <c r="N25" s="7">
        <f>AVERAGE(D57:D60)</f>
        <v>210</v>
      </c>
      <c r="O25" s="2"/>
      <c r="P25" s="2"/>
      <c r="Q25" s="2"/>
    </row>
    <row r="26" spans="1:17" ht="15.75" customHeight="1" x14ac:dyDescent="0.25">
      <c r="A26" s="8">
        <f t="shared" si="2"/>
        <v>14</v>
      </c>
      <c r="B26" s="9" t="s">
        <v>46</v>
      </c>
      <c r="C26" s="38">
        <v>0</v>
      </c>
      <c r="D26" s="10">
        <v>210</v>
      </c>
      <c r="E26" s="11">
        <f t="shared" si="0"/>
        <v>210</v>
      </c>
      <c r="F26" s="8">
        <f t="shared" si="3"/>
        <v>62</v>
      </c>
      <c r="G26" s="12" t="s">
        <v>47</v>
      </c>
      <c r="H26" s="38">
        <v>0</v>
      </c>
      <c r="I26" s="10">
        <v>210</v>
      </c>
      <c r="J26" s="8">
        <f t="shared" si="1"/>
        <v>210</v>
      </c>
      <c r="K26" s="2"/>
      <c r="L26" s="16" t="s">
        <v>21</v>
      </c>
      <c r="M26" s="7">
        <f>AVERAGE(H13:H16)</f>
        <v>0</v>
      </c>
      <c r="N26" s="7">
        <f>AVERAGE(I13:I16)</f>
        <v>210</v>
      </c>
      <c r="O26" s="2"/>
      <c r="P26" s="2"/>
      <c r="Q26" s="2"/>
    </row>
    <row r="27" spans="1:17" ht="15.75" customHeight="1" x14ac:dyDescent="0.25">
      <c r="A27" s="8">
        <f t="shared" si="2"/>
        <v>15</v>
      </c>
      <c r="B27" s="9" t="s">
        <v>48</v>
      </c>
      <c r="C27" s="38">
        <v>0</v>
      </c>
      <c r="D27" s="10">
        <v>210</v>
      </c>
      <c r="E27" s="11">
        <f t="shared" si="0"/>
        <v>210</v>
      </c>
      <c r="F27" s="8">
        <f t="shared" si="3"/>
        <v>63</v>
      </c>
      <c r="G27" s="12" t="s">
        <v>49</v>
      </c>
      <c r="H27" s="38">
        <v>0</v>
      </c>
      <c r="I27" s="10">
        <v>210</v>
      </c>
      <c r="J27" s="8">
        <f t="shared" si="1"/>
        <v>210</v>
      </c>
      <c r="K27" s="2"/>
      <c r="L27" s="24" t="s">
        <v>29</v>
      </c>
      <c r="M27" s="7">
        <f>AVERAGE(H17:H20)</f>
        <v>0</v>
      </c>
      <c r="N27" s="7">
        <f>AVERAGE(I17:I20)</f>
        <v>210</v>
      </c>
      <c r="O27" s="2"/>
      <c r="P27" s="2"/>
      <c r="Q27" s="2"/>
    </row>
    <row r="28" spans="1:17" ht="15.75" customHeight="1" x14ac:dyDescent="0.25">
      <c r="A28" s="8">
        <f t="shared" si="2"/>
        <v>16</v>
      </c>
      <c r="B28" s="9" t="s">
        <v>50</v>
      </c>
      <c r="C28" s="38">
        <v>0</v>
      </c>
      <c r="D28" s="10">
        <v>210</v>
      </c>
      <c r="E28" s="11">
        <f t="shared" si="0"/>
        <v>210</v>
      </c>
      <c r="F28" s="8">
        <f t="shared" si="3"/>
        <v>64</v>
      </c>
      <c r="G28" s="12" t="s">
        <v>51</v>
      </c>
      <c r="H28" s="38">
        <v>0</v>
      </c>
      <c r="I28" s="10">
        <v>210</v>
      </c>
      <c r="J28" s="8">
        <f t="shared" si="1"/>
        <v>210</v>
      </c>
      <c r="K28" s="2"/>
      <c r="L28" s="2" t="s">
        <v>37</v>
      </c>
      <c r="M28" s="7">
        <f>AVERAGE(H21:H24)</f>
        <v>0</v>
      </c>
      <c r="N28" s="7">
        <f>AVERAGE(I21:I24)</f>
        <v>210</v>
      </c>
      <c r="O28" s="2"/>
      <c r="P28" s="2"/>
      <c r="Q28" s="2"/>
    </row>
    <row r="29" spans="1:17" ht="15.75" customHeight="1" x14ac:dyDescent="0.25">
      <c r="A29" s="8">
        <f t="shared" si="2"/>
        <v>17</v>
      </c>
      <c r="B29" s="9" t="s">
        <v>52</v>
      </c>
      <c r="C29" s="38">
        <v>0</v>
      </c>
      <c r="D29" s="10">
        <v>210</v>
      </c>
      <c r="E29" s="11">
        <f t="shared" si="0"/>
        <v>210</v>
      </c>
      <c r="F29" s="8">
        <f t="shared" si="3"/>
        <v>65</v>
      </c>
      <c r="G29" s="12" t="s">
        <v>53</v>
      </c>
      <c r="H29" s="38">
        <v>0</v>
      </c>
      <c r="I29" s="10">
        <v>210</v>
      </c>
      <c r="J29" s="8">
        <f t="shared" si="1"/>
        <v>210</v>
      </c>
      <c r="K29" s="2"/>
      <c r="L29" s="2" t="s">
        <v>45</v>
      </c>
      <c r="M29" s="7">
        <f>AVERAGE(H25:H28)</f>
        <v>0</v>
      </c>
      <c r="N29" s="7">
        <f>AVERAGE(I25:I28)</f>
        <v>210</v>
      </c>
      <c r="O29" s="2"/>
      <c r="P29" s="2"/>
      <c r="Q29" s="2"/>
    </row>
    <row r="30" spans="1:17" ht="15.75" customHeight="1" x14ac:dyDescent="0.25">
      <c r="A30" s="8">
        <f t="shared" si="2"/>
        <v>18</v>
      </c>
      <c r="B30" s="9" t="s">
        <v>54</v>
      </c>
      <c r="C30" s="38">
        <v>0</v>
      </c>
      <c r="D30" s="10">
        <v>210</v>
      </c>
      <c r="E30" s="11">
        <f t="shared" si="0"/>
        <v>210</v>
      </c>
      <c r="F30" s="8">
        <f t="shared" si="3"/>
        <v>66</v>
      </c>
      <c r="G30" s="12" t="s">
        <v>55</v>
      </c>
      <c r="H30" s="38">
        <v>0</v>
      </c>
      <c r="I30" s="10">
        <v>210</v>
      </c>
      <c r="J30" s="8">
        <f t="shared" si="1"/>
        <v>210</v>
      </c>
      <c r="K30" s="2"/>
      <c r="L30" s="2" t="s">
        <v>53</v>
      </c>
      <c r="M30" s="7">
        <f>AVERAGE(H29:H32)</f>
        <v>0</v>
      </c>
      <c r="N30" s="7">
        <f>AVERAGE(I29:I32)</f>
        <v>210</v>
      </c>
      <c r="O30" s="2"/>
      <c r="P30" s="2"/>
      <c r="Q30" s="2"/>
    </row>
    <row r="31" spans="1:17" ht="15.75" customHeight="1" x14ac:dyDescent="0.25">
      <c r="A31" s="8">
        <f t="shared" si="2"/>
        <v>19</v>
      </c>
      <c r="B31" s="9" t="s">
        <v>56</v>
      </c>
      <c r="C31" s="38">
        <v>0</v>
      </c>
      <c r="D31" s="10">
        <v>210</v>
      </c>
      <c r="E31" s="11">
        <f t="shared" si="0"/>
        <v>210</v>
      </c>
      <c r="F31" s="8">
        <f t="shared" si="3"/>
        <v>67</v>
      </c>
      <c r="G31" s="12" t="s">
        <v>57</v>
      </c>
      <c r="H31" s="38">
        <v>0</v>
      </c>
      <c r="I31" s="10">
        <v>210</v>
      </c>
      <c r="J31" s="8">
        <f t="shared" si="1"/>
        <v>210</v>
      </c>
      <c r="K31" s="2"/>
      <c r="L31" s="2" t="s">
        <v>61</v>
      </c>
      <c r="M31" s="7">
        <f>AVERAGE(H33:H36)</f>
        <v>0</v>
      </c>
      <c r="N31" s="7">
        <f>AVERAGE(I33:I36)</f>
        <v>210</v>
      </c>
      <c r="O31" s="2"/>
      <c r="P31" s="2"/>
      <c r="Q31" s="2"/>
    </row>
    <row r="32" spans="1:17" ht="15.75" customHeight="1" x14ac:dyDescent="0.25">
      <c r="A32" s="8">
        <f t="shared" si="2"/>
        <v>20</v>
      </c>
      <c r="B32" s="9" t="s">
        <v>58</v>
      </c>
      <c r="C32" s="38">
        <v>0</v>
      </c>
      <c r="D32" s="10">
        <v>210</v>
      </c>
      <c r="E32" s="11">
        <f t="shared" si="0"/>
        <v>210</v>
      </c>
      <c r="F32" s="8">
        <f t="shared" si="3"/>
        <v>68</v>
      </c>
      <c r="G32" s="12" t="s">
        <v>59</v>
      </c>
      <c r="H32" s="38">
        <v>0</v>
      </c>
      <c r="I32" s="10">
        <v>210</v>
      </c>
      <c r="J32" s="8">
        <f t="shared" si="1"/>
        <v>210</v>
      </c>
      <c r="K32" s="2"/>
      <c r="L32" s="2" t="s">
        <v>69</v>
      </c>
      <c r="M32" s="7">
        <f>AVERAGE(H37:H40)</f>
        <v>0</v>
      </c>
      <c r="N32" s="7">
        <f>AVERAGE(I37:I40)</f>
        <v>210</v>
      </c>
      <c r="O32" s="2"/>
      <c r="P32" s="2"/>
      <c r="Q32" s="2"/>
    </row>
    <row r="33" spans="1:17" ht="15.75" customHeight="1" x14ac:dyDescent="0.25">
      <c r="A33" s="8">
        <f t="shared" si="2"/>
        <v>21</v>
      </c>
      <c r="B33" s="9" t="s">
        <v>60</v>
      </c>
      <c r="C33" s="38">
        <v>0</v>
      </c>
      <c r="D33" s="10">
        <v>210</v>
      </c>
      <c r="E33" s="11">
        <f t="shared" si="0"/>
        <v>210</v>
      </c>
      <c r="F33" s="8">
        <f t="shared" si="3"/>
        <v>69</v>
      </c>
      <c r="G33" s="12" t="s">
        <v>61</v>
      </c>
      <c r="H33" s="38">
        <v>0</v>
      </c>
      <c r="I33" s="10">
        <v>210</v>
      </c>
      <c r="J33" s="8">
        <f t="shared" si="1"/>
        <v>210</v>
      </c>
      <c r="K33" s="2"/>
      <c r="L33" s="2" t="s">
        <v>77</v>
      </c>
      <c r="M33" s="7">
        <f>AVERAGE(H41:H44)</f>
        <v>0</v>
      </c>
      <c r="N33" s="7">
        <f>AVERAGE(I41:I44)</f>
        <v>210</v>
      </c>
      <c r="O33" s="2"/>
      <c r="P33" s="2"/>
      <c r="Q33" s="2"/>
    </row>
    <row r="34" spans="1:17" ht="15.75" customHeight="1" x14ac:dyDescent="0.25">
      <c r="A34" s="8">
        <f t="shared" si="2"/>
        <v>22</v>
      </c>
      <c r="B34" s="9" t="s">
        <v>62</v>
      </c>
      <c r="C34" s="38">
        <v>0</v>
      </c>
      <c r="D34" s="10">
        <v>210</v>
      </c>
      <c r="E34" s="11">
        <f t="shared" si="0"/>
        <v>210</v>
      </c>
      <c r="F34" s="8">
        <f t="shared" si="3"/>
        <v>70</v>
      </c>
      <c r="G34" s="12" t="s">
        <v>63</v>
      </c>
      <c r="H34" s="38">
        <v>0</v>
      </c>
      <c r="I34" s="10">
        <v>210</v>
      </c>
      <c r="J34" s="8">
        <f t="shared" si="1"/>
        <v>210</v>
      </c>
      <c r="K34" s="2"/>
      <c r="L34" s="2" t="s">
        <v>85</v>
      </c>
      <c r="M34" s="7">
        <f>AVERAGE(H45:H48)</f>
        <v>0</v>
      </c>
      <c r="N34" s="7">
        <f>AVERAGE(I45:I48)</f>
        <v>210</v>
      </c>
      <c r="O34" s="2"/>
      <c r="P34" s="2"/>
      <c r="Q34" s="2"/>
    </row>
    <row r="35" spans="1:17" ht="15.75" customHeight="1" x14ac:dyDescent="0.25">
      <c r="A35" s="8">
        <f t="shared" si="2"/>
        <v>23</v>
      </c>
      <c r="B35" s="9" t="s">
        <v>64</v>
      </c>
      <c r="C35" s="38">
        <v>0</v>
      </c>
      <c r="D35" s="10">
        <v>210</v>
      </c>
      <c r="E35" s="11">
        <f t="shared" si="0"/>
        <v>210</v>
      </c>
      <c r="F35" s="8">
        <f t="shared" si="3"/>
        <v>71</v>
      </c>
      <c r="G35" s="12" t="s">
        <v>65</v>
      </c>
      <c r="H35" s="38">
        <v>0</v>
      </c>
      <c r="I35" s="10">
        <v>210</v>
      </c>
      <c r="J35" s="8">
        <f t="shared" si="1"/>
        <v>210</v>
      </c>
      <c r="K35" s="2"/>
      <c r="L35" s="2" t="s">
        <v>93</v>
      </c>
      <c r="M35" s="7">
        <f>AVERAGE(H49:H52)</f>
        <v>0</v>
      </c>
      <c r="N35" s="7">
        <f>AVERAGE(I49:I52)</f>
        <v>210</v>
      </c>
      <c r="O35" s="2"/>
      <c r="P35" s="2"/>
      <c r="Q35" s="2"/>
    </row>
    <row r="36" spans="1:17" ht="15.75" customHeight="1" x14ac:dyDescent="0.25">
      <c r="A36" s="8">
        <f t="shared" si="2"/>
        <v>24</v>
      </c>
      <c r="B36" s="9" t="s">
        <v>66</v>
      </c>
      <c r="C36" s="38">
        <v>0</v>
      </c>
      <c r="D36" s="10">
        <v>210</v>
      </c>
      <c r="E36" s="11">
        <f t="shared" si="0"/>
        <v>210</v>
      </c>
      <c r="F36" s="8">
        <f t="shared" si="3"/>
        <v>72</v>
      </c>
      <c r="G36" s="12" t="s">
        <v>67</v>
      </c>
      <c r="H36" s="38">
        <v>0</v>
      </c>
      <c r="I36" s="10">
        <v>210</v>
      </c>
      <c r="J36" s="8">
        <f t="shared" si="1"/>
        <v>210</v>
      </c>
      <c r="K36" s="2"/>
      <c r="L36" s="107" t="s">
        <v>101</v>
      </c>
      <c r="M36" s="7">
        <f>AVERAGE(H53:H56)</f>
        <v>0</v>
      </c>
      <c r="N36" s="7">
        <f>AVERAGE(I53:I56)</f>
        <v>210</v>
      </c>
      <c r="O36" s="2"/>
      <c r="P36" s="2"/>
      <c r="Q36" s="2"/>
    </row>
    <row r="37" spans="1:17" ht="15.75" customHeight="1" x14ac:dyDescent="0.25">
      <c r="A37" s="8">
        <v>25</v>
      </c>
      <c r="B37" s="9" t="s">
        <v>68</v>
      </c>
      <c r="C37" s="38">
        <v>0</v>
      </c>
      <c r="D37" s="10">
        <v>210</v>
      </c>
      <c r="E37" s="11">
        <f t="shared" si="0"/>
        <v>210</v>
      </c>
      <c r="F37" s="8">
        <v>73</v>
      </c>
      <c r="G37" s="12" t="s">
        <v>69</v>
      </c>
      <c r="H37" s="38">
        <v>0</v>
      </c>
      <c r="I37" s="10">
        <v>210</v>
      </c>
      <c r="J37" s="8">
        <f t="shared" si="1"/>
        <v>210</v>
      </c>
      <c r="K37" s="2"/>
      <c r="L37" s="107" t="s">
        <v>109</v>
      </c>
      <c r="M37" s="7">
        <f>AVERAGE(H57:H60)</f>
        <v>0</v>
      </c>
      <c r="N37" s="7">
        <f>AVERAGE(I57:I60)</f>
        <v>210</v>
      </c>
      <c r="O37" s="2"/>
      <c r="P37" s="2"/>
      <c r="Q37" s="2"/>
    </row>
    <row r="38" spans="1:17" ht="15.75" customHeight="1" x14ac:dyDescent="0.25">
      <c r="A38" s="8">
        <f t="shared" ref="A38:A60" si="4">A37+1</f>
        <v>26</v>
      </c>
      <c r="B38" s="9" t="s">
        <v>70</v>
      </c>
      <c r="C38" s="38">
        <v>0</v>
      </c>
      <c r="D38" s="10">
        <v>210</v>
      </c>
      <c r="E38" s="8">
        <f t="shared" si="0"/>
        <v>210</v>
      </c>
      <c r="F38" s="8">
        <f t="shared" ref="F38:F60" si="5">F37+1</f>
        <v>74</v>
      </c>
      <c r="G38" s="12" t="s">
        <v>71</v>
      </c>
      <c r="H38" s="38">
        <v>0</v>
      </c>
      <c r="I38" s="10">
        <v>210</v>
      </c>
      <c r="J38" s="8">
        <f t="shared" si="1"/>
        <v>210</v>
      </c>
      <c r="K38" s="2"/>
      <c r="L38" s="107" t="s">
        <v>294</v>
      </c>
      <c r="M38" s="107">
        <f>AVERAGE(M14:M37)</f>
        <v>0</v>
      </c>
      <c r="N38" s="107">
        <f>AVERAGE(N14:N37)</f>
        <v>210</v>
      </c>
      <c r="O38" s="2"/>
      <c r="P38" s="2"/>
      <c r="Q38" s="2"/>
    </row>
    <row r="39" spans="1:17" ht="15.75" customHeight="1" x14ac:dyDescent="0.25">
      <c r="A39" s="8">
        <f t="shared" si="4"/>
        <v>27</v>
      </c>
      <c r="B39" s="9" t="s">
        <v>72</v>
      </c>
      <c r="C39" s="38">
        <v>0</v>
      </c>
      <c r="D39" s="10">
        <v>210</v>
      </c>
      <c r="E39" s="8">
        <f t="shared" si="0"/>
        <v>210</v>
      </c>
      <c r="F39" s="8">
        <f t="shared" si="5"/>
        <v>75</v>
      </c>
      <c r="G39" s="12" t="s">
        <v>73</v>
      </c>
      <c r="H39" s="38">
        <v>0</v>
      </c>
      <c r="I39" s="10">
        <v>210</v>
      </c>
      <c r="J39" s="8">
        <f t="shared" si="1"/>
        <v>210</v>
      </c>
      <c r="K39" s="2"/>
      <c r="L39" s="2"/>
      <c r="M39" s="2"/>
      <c r="N39" s="2"/>
      <c r="O39" s="2"/>
      <c r="P39" s="2"/>
      <c r="Q39" s="2"/>
    </row>
    <row r="40" spans="1:17" ht="15.75" customHeight="1" x14ac:dyDescent="0.25">
      <c r="A40" s="8">
        <f t="shared" si="4"/>
        <v>28</v>
      </c>
      <c r="B40" s="9" t="s">
        <v>74</v>
      </c>
      <c r="C40" s="38">
        <v>0</v>
      </c>
      <c r="D40" s="10">
        <v>210</v>
      </c>
      <c r="E40" s="8">
        <f t="shared" si="0"/>
        <v>210</v>
      </c>
      <c r="F40" s="8">
        <f t="shared" si="5"/>
        <v>76</v>
      </c>
      <c r="G40" s="12" t="s">
        <v>75</v>
      </c>
      <c r="H40" s="38">
        <v>0</v>
      </c>
      <c r="I40" s="10">
        <v>210</v>
      </c>
      <c r="J40" s="8">
        <f t="shared" si="1"/>
        <v>210</v>
      </c>
      <c r="K40" s="2"/>
      <c r="L40" s="2"/>
      <c r="M40" s="2"/>
      <c r="N40" s="2"/>
      <c r="O40" s="2"/>
      <c r="P40" s="2"/>
      <c r="Q40" s="2"/>
    </row>
    <row r="41" spans="1:17" ht="15.75" customHeight="1" x14ac:dyDescent="0.25">
      <c r="A41" s="8">
        <f t="shared" si="4"/>
        <v>29</v>
      </c>
      <c r="B41" s="9" t="s">
        <v>76</v>
      </c>
      <c r="C41" s="38">
        <v>0</v>
      </c>
      <c r="D41" s="10">
        <v>210</v>
      </c>
      <c r="E41" s="8">
        <f t="shared" si="0"/>
        <v>210</v>
      </c>
      <c r="F41" s="8">
        <f t="shared" si="5"/>
        <v>77</v>
      </c>
      <c r="G41" s="12" t="s">
        <v>77</v>
      </c>
      <c r="H41" s="38">
        <v>0</v>
      </c>
      <c r="I41" s="10">
        <v>210</v>
      </c>
      <c r="J41" s="8">
        <f t="shared" si="1"/>
        <v>210</v>
      </c>
      <c r="K41" s="2"/>
      <c r="L41" s="2"/>
      <c r="M41" s="2"/>
      <c r="N41" s="2"/>
      <c r="O41" s="2"/>
      <c r="P41" s="2"/>
      <c r="Q41" s="2"/>
    </row>
    <row r="42" spans="1:17" ht="15.75" customHeight="1" x14ac:dyDescent="0.25">
      <c r="A42" s="8">
        <f t="shared" si="4"/>
        <v>30</v>
      </c>
      <c r="B42" s="9" t="s">
        <v>78</v>
      </c>
      <c r="C42" s="38">
        <v>0</v>
      </c>
      <c r="D42" s="10">
        <v>210</v>
      </c>
      <c r="E42" s="8">
        <f t="shared" si="0"/>
        <v>210</v>
      </c>
      <c r="F42" s="8">
        <f t="shared" si="5"/>
        <v>78</v>
      </c>
      <c r="G42" s="12" t="s">
        <v>79</v>
      </c>
      <c r="H42" s="38">
        <v>0</v>
      </c>
      <c r="I42" s="10">
        <v>210</v>
      </c>
      <c r="J42" s="8">
        <f t="shared" si="1"/>
        <v>210</v>
      </c>
      <c r="K42" s="2"/>
      <c r="L42" s="2"/>
      <c r="M42" s="2"/>
      <c r="N42" s="2"/>
      <c r="O42" s="2"/>
      <c r="P42" s="2"/>
      <c r="Q42" s="2"/>
    </row>
    <row r="43" spans="1:17" ht="15.75" customHeight="1" x14ac:dyDescent="0.25">
      <c r="A43" s="8">
        <f t="shared" si="4"/>
        <v>31</v>
      </c>
      <c r="B43" s="9" t="s">
        <v>80</v>
      </c>
      <c r="C43" s="38">
        <v>0</v>
      </c>
      <c r="D43" s="10">
        <v>210</v>
      </c>
      <c r="E43" s="8">
        <f t="shared" si="0"/>
        <v>210</v>
      </c>
      <c r="F43" s="8">
        <f t="shared" si="5"/>
        <v>79</v>
      </c>
      <c r="G43" s="12" t="s">
        <v>81</v>
      </c>
      <c r="H43" s="38">
        <v>0</v>
      </c>
      <c r="I43" s="10">
        <v>210</v>
      </c>
      <c r="J43" s="8">
        <f t="shared" si="1"/>
        <v>210</v>
      </c>
      <c r="K43" s="2"/>
      <c r="L43" s="2"/>
      <c r="M43" s="2"/>
      <c r="N43" s="2"/>
      <c r="O43" s="2"/>
      <c r="P43" s="2"/>
      <c r="Q43" s="2"/>
    </row>
    <row r="44" spans="1:17" ht="15.75" customHeight="1" x14ac:dyDescent="0.25">
      <c r="A44" s="8">
        <f t="shared" si="4"/>
        <v>32</v>
      </c>
      <c r="B44" s="9" t="s">
        <v>82</v>
      </c>
      <c r="C44" s="38">
        <v>0</v>
      </c>
      <c r="D44" s="10">
        <v>210</v>
      </c>
      <c r="E44" s="8">
        <f t="shared" si="0"/>
        <v>210</v>
      </c>
      <c r="F44" s="8">
        <f t="shared" si="5"/>
        <v>80</v>
      </c>
      <c r="G44" s="12" t="s">
        <v>83</v>
      </c>
      <c r="H44" s="38">
        <v>0</v>
      </c>
      <c r="I44" s="10">
        <v>210</v>
      </c>
      <c r="J44" s="8">
        <f t="shared" si="1"/>
        <v>210</v>
      </c>
      <c r="K44" s="2"/>
      <c r="L44" s="2"/>
      <c r="M44" s="2"/>
      <c r="N44" s="2"/>
      <c r="O44" s="2"/>
      <c r="P44" s="2"/>
      <c r="Q44" s="2"/>
    </row>
    <row r="45" spans="1:17" ht="15.75" customHeight="1" x14ac:dyDescent="0.25">
      <c r="A45" s="8">
        <f t="shared" si="4"/>
        <v>33</v>
      </c>
      <c r="B45" s="9" t="s">
        <v>84</v>
      </c>
      <c r="C45" s="38">
        <v>0</v>
      </c>
      <c r="D45" s="10">
        <v>210</v>
      </c>
      <c r="E45" s="8">
        <f t="shared" si="0"/>
        <v>210</v>
      </c>
      <c r="F45" s="8">
        <f t="shared" si="5"/>
        <v>81</v>
      </c>
      <c r="G45" s="12" t="s">
        <v>85</v>
      </c>
      <c r="H45" s="38">
        <v>0</v>
      </c>
      <c r="I45" s="10">
        <v>210</v>
      </c>
      <c r="J45" s="8">
        <f t="shared" si="1"/>
        <v>210</v>
      </c>
      <c r="K45" s="2"/>
      <c r="L45" s="2"/>
      <c r="M45" s="2"/>
      <c r="N45" s="2"/>
      <c r="O45" s="2"/>
      <c r="P45" s="2"/>
      <c r="Q45" s="2"/>
    </row>
    <row r="46" spans="1:17" ht="15.75" customHeight="1" x14ac:dyDescent="0.25">
      <c r="A46" s="8">
        <f t="shared" si="4"/>
        <v>34</v>
      </c>
      <c r="B46" s="9" t="s">
        <v>86</v>
      </c>
      <c r="C46" s="38">
        <v>0</v>
      </c>
      <c r="D46" s="10">
        <v>210</v>
      </c>
      <c r="E46" s="8">
        <f t="shared" si="0"/>
        <v>210</v>
      </c>
      <c r="F46" s="8">
        <f t="shared" si="5"/>
        <v>82</v>
      </c>
      <c r="G46" s="12" t="s">
        <v>87</v>
      </c>
      <c r="H46" s="38">
        <v>0</v>
      </c>
      <c r="I46" s="10">
        <v>210</v>
      </c>
      <c r="J46" s="8">
        <f t="shared" si="1"/>
        <v>210</v>
      </c>
      <c r="K46" s="2"/>
      <c r="L46" s="2"/>
      <c r="M46" s="2"/>
      <c r="N46" s="2"/>
      <c r="O46" s="2"/>
      <c r="P46" s="2"/>
      <c r="Q46" s="2"/>
    </row>
    <row r="47" spans="1:17" ht="15.75" customHeight="1" x14ac:dyDescent="0.25">
      <c r="A47" s="8">
        <f t="shared" si="4"/>
        <v>35</v>
      </c>
      <c r="B47" s="9" t="s">
        <v>88</v>
      </c>
      <c r="C47" s="38">
        <v>0</v>
      </c>
      <c r="D47" s="10">
        <v>210</v>
      </c>
      <c r="E47" s="8">
        <f t="shared" si="0"/>
        <v>210</v>
      </c>
      <c r="F47" s="8">
        <f t="shared" si="5"/>
        <v>83</v>
      </c>
      <c r="G47" s="12" t="s">
        <v>89</v>
      </c>
      <c r="H47" s="38">
        <v>0</v>
      </c>
      <c r="I47" s="10">
        <v>210</v>
      </c>
      <c r="J47" s="8">
        <f t="shared" si="1"/>
        <v>210</v>
      </c>
      <c r="K47" s="2"/>
      <c r="L47" s="2"/>
      <c r="M47" s="2"/>
      <c r="N47" s="2"/>
      <c r="O47" s="2"/>
      <c r="P47" s="2"/>
      <c r="Q47" s="2"/>
    </row>
    <row r="48" spans="1:17" ht="15.75" customHeight="1" x14ac:dyDescent="0.25">
      <c r="A48" s="8">
        <f t="shared" si="4"/>
        <v>36</v>
      </c>
      <c r="B48" s="9" t="s">
        <v>90</v>
      </c>
      <c r="C48" s="38">
        <v>0</v>
      </c>
      <c r="D48" s="10">
        <v>210</v>
      </c>
      <c r="E48" s="8">
        <f t="shared" si="0"/>
        <v>210</v>
      </c>
      <c r="F48" s="8">
        <f t="shared" si="5"/>
        <v>84</v>
      </c>
      <c r="G48" s="12" t="s">
        <v>91</v>
      </c>
      <c r="H48" s="38">
        <v>0</v>
      </c>
      <c r="I48" s="10">
        <v>210</v>
      </c>
      <c r="J48" s="8">
        <f t="shared" si="1"/>
        <v>210</v>
      </c>
      <c r="K48" s="2"/>
      <c r="L48" s="2"/>
      <c r="M48" s="2"/>
      <c r="N48" s="2"/>
      <c r="O48" s="2"/>
      <c r="P48" s="2"/>
      <c r="Q48" s="2"/>
    </row>
    <row r="49" spans="1:17" ht="15.75" customHeight="1" x14ac:dyDescent="0.25">
      <c r="A49" s="8">
        <f t="shared" si="4"/>
        <v>37</v>
      </c>
      <c r="B49" s="9" t="s">
        <v>92</v>
      </c>
      <c r="C49" s="38">
        <v>0</v>
      </c>
      <c r="D49" s="10">
        <v>210</v>
      </c>
      <c r="E49" s="8">
        <f t="shared" si="0"/>
        <v>210</v>
      </c>
      <c r="F49" s="8">
        <f t="shared" si="5"/>
        <v>85</v>
      </c>
      <c r="G49" s="12" t="s">
        <v>93</v>
      </c>
      <c r="H49" s="38">
        <v>0</v>
      </c>
      <c r="I49" s="10">
        <v>210</v>
      </c>
      <c r="J49" s="8">
        <f t="shared" si="1"/>
        <v>210</v>
      </c>
      <c r="K49" s="2"/>
      <c r="L49" s="2"/>
      <c r="M49" s="2"/>
      <c r="N49" s="2"/>
      <c r="O49" s="2"/>
      <c r="P49" s="2"/>
      <c r="Q49" s="2"/>
    </row>
    <row r="50" spans="1:17" ht="15.75" customHeight="1" x14ac:dyDescent="0.25">
      <c r="A50" s="8">
        <f t="shared" si="4"/>
        <v>38</v>
      </c>
      <c r="B50" s="12" t="s">
        <v>94</v>
      </c>
      <c r="C50" s="38">
        <v>0</v>
      </c>
      <c r="D50" s="10">
        <v>210</v>
      </c>
      <c r="E50" s="8">
        <f t="shared" si="0"/>
        <v>210</v>
      </c>
      <c r="F50" s="8">
        <f t="shared" si="5"/>
        <v>86</v>
      </c>
      <c r="G50" s="12" t="s">
        <v>95</v>
      </c>
      <c r="H50" s="38">
        <v>0</v>
      </c>
      <c r="I50" s="10">
        <v>210</v>
      </c>
      <c r="J50" s="8">
        <f t="shared" si="1"/>
        <v>210</v>
      </c>
      <c r="K50" s="2"/>
      <c r="L50" s="2"/>
      <c r="M50" s="2"/>
      <c r="N50" s="2"/>
      <c r="O50" s="2"/>
      <c r="P50" s="2"/>
      <c r="Q50" s="2"/>
    </row>
    <row r="51" spans="1:17" ht="15.75" customHeight="1" x14ac:dyDescent="0.25">
      <c r="A51" s="8">
        <f t="shared" si="4"/>
        <v>39</v>
      </c>
      <c r="B51" s="12" t="s">
        <v>96</v>
      </c>
      <c r="C51" s="38">
        <v>0</v>
      </c>
      <c r="D51" s="10">
        <v>210</v>
      </c>
      <c r="E51" s="8">
        <f t="shared" si="0"/>
        <v>210</v>
      </c>
      <c r="F51" s="8">
        <f t="shared" si="5"/>
        <v>87</v>
      </c>
      <c r="G51" s="12" t="s">
        <v>97</v>
      </c>
      <c r="H51" s="38">
        <v>0</v>
      </c>
      <c r="I51" s="10">
        <v>210</v>
      </c>
      <c r="J51" s="8">
        <f t="shared" si="1"/>
        <v>210</v>
      </c>
      <c r="K51" s="2"/>
      <c r="L51" s="2"/>
      <c r="M51" s="2"/>
      <c r="N51" s="2"/>
      <c r="O51" s="2"/>
      <c r="P51" s="2"/>
      <c r="Q51" s="2"/>
    </row>
    <row r="52" spans="1:17" ht="15.75" customHeight="1" x14ac:dyDescent="0.25">
      <c r="A52" s="8">
        <f t="shared" si="4"/>
        <v>40</v>
      </c>
      <c r="B52" s="12" t="s">
        <v>98</v>
      </c>
      <c r="C52" s="38">
        <v>0</v>
      </c>
      <c r="D52" s="10">
        <v>210</v>
      </c>
      <c r="E52" s="8">
        <f t="shared" si="0"/>
        <v>210</v>
      </c>
      <c r="F52" s="8">
        <f t="shared" si="5"/>
        <v>88</v>
      </c>
      <c r="G52" s="12" t="s">
        <v>99</v>
      </c>
      <c r="H52" s="38">
        <v>0</v>
      </c>
      <c r="I52" s="10">
        <v>210</v>
      </c>
      <c r="J52" s="8">
        <f t="shared" si="1"/>
        <v>210</v>
      </c>
      <c r="K52" s="2"/>
      <c r="L52" s="2"/>
      <c r="M52" s="2"/>
      <c r="N52" s="2"/>
      <c r="O52" s="2"/>
      <c r="P52" s="2"/>
      <c r="Q52" s="2"/>
    </row>
    <row r="53" spans="1:17" ht="15.75" customHeight="1" x14ac:dyDescent="0.25">
      <c r="A53" s="8">
        <f t="shared" si="4"/>
        <v>41</v>
      </c>
      <c r="B53" s="12" t="s">
        <v>100</v>
      </c>
      <c r="C53" s="38">
        <v>0</v>
      </c>
      <c r="D53" s="10">
        <v>210</v>
      </c>
      <c r="E53" s="8">
        <f t="shared" si="0"/>
        <v>210</v>
      </c>
      <c r="F53" s="8">
        <f t="shared" si="5"/>
        <v>89</v>
      </c>
      <c r="G53" s="12" t="s">
        <v>101</v>
      </c>
      <c r="H53" s="38">
        <v>0</v>
      </c>
      <c r="I53" s="10">
        <v>210</v>
      </c>
      <c r="J53" s="8">
        <f t="shared" si="1"/>
        <v>210</v>
      </c>
      <c r="K53" s="2"/>
      <c r="L53" s="13"/>
      <c r="M53" s="13"/>
      <c r="N53" s="13"/>
      <c r="O53" s="2"/>
      <c r="P53" s="2"/>
      <c r="Q53" s="2"/>
    </row>
    <row r="54" spans="1:17" ht="15.75" customHeight="1" x14ac:dyDescent="0.25">
      <c r="A54" s="8">
        <f t="shared" si="4"/>
        <v>42</v>
      </c>
      <c r="B54" s="12" t="s">
        <v>102</v>
      </c>
      <c r="C54" s="38">
        <v>0</v>
      </c>
      <c r="D54" s="10">
        <v>210</v>
      </c>
      <c r="E54" s="8">
        <f t="shared" si="0"/>
        <v>210</v>
      </c>
      <c r="F54" s="8">
        <f t="shared" si="5"/>
        <v>90</v>
      </c>
      <c r="G54" s="12" t="s">
        <v>103</v>
      </c>
      <c r="H54" s="38">
        <v>0</v>
      </c>
      <c r="I54" s="10">
        <v>210</v>
      </c>
      <c r="J54" s="8">
        <f t="shared" si="1"/>
        <v>210</v>
      </c>
      <c r="K54" s="2"/>
      <c r="L54" s="13"/>
      <c r="M54" s="13"/>
      <c r="N54" s="13"/>
      <c r="O54" s="2"/>
      <c r="P54" s="2"/>
      <c r="Q54" s="2"/>
    </row>
    <row r="55" spans="1:17" ht="15.75" customHeight="1" x14ac:dyDescent="0.25">
      <c r="A55" s="8">
        <f t="shared" si="4"/>
        <v>43</v>
      </c>
      <c r="B55" s="12" t="s">
        <v>104</v>
      </c>
      <c r="C55" s="38">
        <v>0</v>
      </c>
      <c r="D55" s="10">
        <v>210</v>
      </c>
      <c r="E55" s="8">
        <f t="shared" si="0"/>
        <v>210</v>
      </c>
      <c r="F55" s="8">
        <f t="shared" si="5"/>
        <v>91</v>
      </c>
      <c r="G55" s="12" t="s">
        <v>105</v>
      </c>
      <c r="H55" s="38">
        <v>0</v>
      </c>
      <c r="I55" s="10">
        <v>210</v>
      </c>
      <c r="J55" s="8">
        <f t="shared" si="1"/>
        <v>210</v>
      </c>
      <c r="K55" s="2"/>
      <c r="L55" s="13"/>
      <c r="M55" s="13"/>
      <c r="N55" s="13"/>
      <c r="O55" s="2"/>
      <c r="P55" s="2"/>
      <c r="Q55" s="2"/>
    </row>
    <row r="56" spans="1:17" ht="15.75" customHeight="1" x14ac:dyDescent="0.25">
      <c r="A56" s="8">
        <f t="shared" si="4"/>
        <v>44</v>
      </c>
      <c r="B56" s="12" t="s">
        <v>106</v>
      </c>
      <c r="C56" s="38">
        <v>0</v>
      </c>
      <c r="D56" s="10">
        <v>210</v>
      </c>
      <c r="E56" s="8">
        <f t="shared" si="0"/>
        <v>210</v>
      </c>
      <c r="F56" s="8">
        <f t="shared" si="5"/>
        <v>92</v>
      </c>
      <c r="G56" s="12" t="s">
        <v>107</v>
      </c>
      <c r="H56" s="38">
        <v>0</v>
      </c>
      <c r="I56" s="10">
        <v>210</v>
      </c>
      <c r="J56" s="8">
        <f t="shared" si="1"/>
        <v>210</v>
      </c>
      <c r="K56" s="2"/>
      <c r="L56" s="13"/>
      <c r="M56" s="13"/>
      <c r="N56" s="13"/>
      <c r="O56" s="2"/>
      <c r="P56" s="2"/>
      <c r="Q56" s="2"/>
    </row>
    <row r="57" spans="1:17" ht="15.75" customHeight="1" x14ac:dyDescent="0.25">
      <c r="A57" s="8">
        <f t="shared" si="4"/>
        <v>45</v>
      </c>
      <c r="B57" s="12" t="s">
        <v>108</v>
      </c>
      <c r="C57" s="38">
        <v>0</v>
      </c>
      <c r="D57" s="10">
        <v>210</v>
      </c>
      <c r="E57" s="8">
        <f t="shared" si="0"/>
        <v>210</v>
      </c>
      <c r="F57" s="8">
        <f t="shared" si="5"/>
        <v>93</v>
      </c>
      <c r="G57" s="12" t="s">
        <v>109</v>
      </c>
      <c r="H57" s="38">
        <v>0</v>
      </c>
      <c r="I57" s="10">
        <v>210</v>
      </c>
      <c r="J57" s="8">
        <f t="shared" si="1"/>
        <v>210</v>
      </c>
      <c r="K57" s="2"/>
      <c r="L57" s="14"/>
      <c r="M57" s="13"/>
      <c r="N57" s="15"/>
      <c r="O57" s="2"/>
      <c r="P57" s="2"/>
      <c r="Q57" s="2"/>
    </row>
    <row r="58" spans="1:17" ht="15.75" customHeight="1" x14ac:dyDescent="0.25">
      <c r="A58" s="8">
        <f t="shared" si="4"/>
        <v>46</v>
      </c>
      <c r="B58" s="12" t="s">
        <v>110</v>
      </c>
      <c r="C58" s="38">
        <v>0</v>
      </c>
      <c r="D58" s="10">
        <v>210</v>
      </c>
      <c r="E58" s="8">
        <f t="shared" si="0"/>
        <v>210</v>
      </c>
      <c r="F58" s="8">
        <f t="shared" si="5"/>
        <v>94</v>
      </c>
      <c r="G58" s="12" t="s">
        <v>111</v>
      </c>
      <c r="H58" s="38">
        <v>0</v>
      </c>
      <c r="I58" s="10">
        <v>210</v>
      </c>
      <c r="J58" s="8">
        <f t="shared" si="1"/>
        <v>210</v>
      </c>
      <c r="K58" s="2"/>
      <c r="L58" s="16"/>
      <c r="M58" s="13"/>
      <c r="N58" s="15"/>
      <c r="O58" s="2"/>
      <c r="P58" s="2"/>
      <c r="Q58" s="2"/>
    </row>
    <row r="59" spans="1:17" ht="15.75" customHeight="1" x14ac:dyDescent="0.25">
      <c r="A59" s="17">
        <f t="shared" si="4"/>
        <v>47</v>
      </c>
      <c r="B59" s="18" t="s">
        <v>112</v>
      </c>
      <c r="C59" s="38">
        <v>0</v>
      </c>
      <c r="D59" s="10">
        <v>210</v>
      </c>
      <c r="E59" s="17">
        <f t="shared" si="0"/>
        <v>210</v>
      </c>
      <c r="F59" s="17">
        <f t="shared" si="5"/>
        <v>95</v>
      </c>
      <c r="G59" s="18" t="s">
        <v>113</v>
      </c>
      <c r="H59" s="38">
        <v>0</v>
      </c>
      <c r="I59" s="10">
        <v>210</v>
      </c>
      <c r="J59" s="17">
        <f t="shared" si="1"/>
        <v>210</v>
      </c>
      <c r="K59" s="2"/>
      <c r="L59" s="16"/>
      <c r="M59" s="19"/>
      <c r="N59" s="15"/>
      <c r="O59" s="2"/>
      <c r="P59" s="2"/>
      <c r="Q59" s="2"/>
    </row>
    <row r="60" spans="1:17" ht="15.75" customHeight="1" x14ac:dyDescent="0.25">
      <c r="A60" s="17">
        <f t="shared" si="4"/>
        <v>48</v>
      </c>
      <c r="B60" s="18" t="s">
        <v>114</v>
      </c>
      <c r="C60" s="38">
        <v>0</v>
      </c>
      <c r="D60" s="10">
        <v>210</v>
      </c>
      <c r="E60" s="17">
        <f t="shared" si="0"/>
        <v>210</v>
      </c>
      <c r="F60" s="17">
        <f t="shared" si="5"/>
        <v>96</v>
      </c>
      <c r="G60" s="18" t="s">
        <v>115</v>
      </c>
      <c r="H60" s="38">
        <v>0</v>
      </c>
      <c r="I60" s="10">
        <v>210</v>
      </c>
      <c r="J60" s="17">
        <f t="shared" si="1"/>
        <v>210</v>
      </c>
      <c r="K60" s="2"/>
      <c r="L60" s="16"/>
      <c r="M60" s="19"/>
      <c r="N60" s="2"/>
      <c r="O60" s="2"/>
      <c r="P60" s="2"/>
      <c r="Q60" s="2"/>
    </row>
    <row r="61" spans="1:17" ht="30.75" customHeight="1" x14ac:dyDescent="0.3">
      <c r="A61" s="127" t="s">
        <v>116</v>
      </c>
      <c r="B61" s="128"/>
      <c r="C61" s="128"/>
      <c r="D61" s="129"/>
      <c r="E61" s="130" t="s">
        <v>117</v>
      </c>
      <c r="F61" s="131"/>
      <c r="G61" s="131"/>
      <c r="H61" s="131"/>
      <c r="I61" s="131"/>
      <c r="J61" s="132"/>
      <c r="K61" s="2"/>
      <c r="L61" s="14"/>
      <c r="M61" s="2"/>
      <c r="N61" s="2"/>
      <c r="O61" s="45"/>
      <c r="P61" s="2"/>
      <c r="Q61" s="2"/>
    </row>
    <row r="62" spans="1:17" ht="66" customHeight="1" x14ac:dyDescent="0.25">
      <c r="A62" s="135" t="s">
        <v>148</v>
      </c>
      <c r="B62" s="136"/>
      <c r="C62" s="136"/>
      <c r="D62" s="136"/>
      <c r="E62" s="136"/>
      <c r="F62" s="136"/>
      <c r="G62" s="137"/>
      <c r="H62" s="20" t="s">
        <v>118</v>
      </c>
      <c r="I62" s="20" t="s">
        <v>119</v>
      </c>
      <c r="J62" s="20" t="s">
        <v>120</v>
      </c>
      <c r="K62" s="2"/>
      <c r="L62" s="16"/>
      <c r="M62" s="7"/>
      <c r="N62" s="7"/>
      <c r="O62" s="7"/>
      <c r="P62" s="7"/>
      <c r="Q62" s="7"/>
    </row>
    <row r="63" spans="1:17" ht="24.75" customHeight="1" x14ac:dyDescent="0.25">
      <c r="A63" s="138"/>
      <c r="B63" s="139"/>
      <c r="C63" s="139"/>
      <c r="D63" s="139"/>
      <c r="E63" s="142" t="s">
        <v>145</v>
      </c>
      <c r="F63" s="143"/>
      <c r="G63" s="144"/>
      <c r="H63" s="21">
        <v>0</v>
      </c>
      <c r="I63" s="21">
        <v>5.5839999999999996</v>
      </c>
      <c r="J63" s="21">
        <f>H63+I63</f>
        <v>5.5839999999999996</v>
      </c>
      <c r="K63" s="2"/>
      <c r="L63" s="22">
        <f>54.66+58.33</f>
        <v>112.99</v>
      </c>
      <c r="M63" s="32">
        <f>L63/1000</f>
        <v>0.11298999999999999</v>
      </c>
      <c r="N63" s="4"/>
      <c r="O63" s="7"/>
      <c r="P63" s="7"/>
      <c r="Q63" s="7"/>
    </row>
    <row r="64" spans="1:17" ht="30" customHeight="1" x14ac:dyDescent="0.25">
      <c r="A64" s="140"/>
      <c r="B64" s="141"/>
      <c r="C64" s="141"/>
      <c r="D64" s="141"/>
      <c r="E64" s="145" t="s">
        <v>146</v>
      </c>
      <c r="F64" s="146"/>
      <c r="G64" s="147"/>
      <c r="H64" s="36">
        <v>0</v>
      </c>
      <c r="I64" s="36">
        <f>L82</f>
        <v>0.11298999999999999</v>
      </c>
      <c r="J64" s="36">
        <f>H64+I64</f>
        <v>0.11298999999999999</v>
      </c>
      <c r="K64" s="2"/>
      <c r="L64" s="24"/>
      <c r="M64" s="24"/>
      <c r="N64" s="4"/>
      <c r="O64" s="7"/>
      <c r="P64" s="7"/>
      <c r="Q64" s="7"/>
    </row>
    <row r="65" spans="1:17" ht="16.5" customHeight="1" x14ac:dyDescent="0.25">
      <c r="A65" s="25"/>
      <c r="B65" s="7" t="s">
        <v>121</v>
      </c>
      <c r="C65" s="7"/>
      <c r="D65" s="7"/>
      <c r="E65" s="7"/>
      <c r="F65" s="7"/>
      <c r="G65" s="7"/>
      <c r="H65" s="7"/>
      <c r="I65" s="7"/>
      <c r="J65" s="26"/>
      <c r="K65" s="2"/>
      <c r="L65" s="4"/>
      <c r="M65" s="4"/>
      <c r="N65" s="4"/>
      <c r="O65" s="23" t="s">
        <v>122</v>
      </c>
      <c r="P65" s="23" t="s">
        <v>123</v>
      </c>
      <c r="Q65" s="7"/>
    </row>
    <row r="66" spans="1:17" ht="28.5" customHeight="1" x14ac:dyDescent="0.25">
      <c r="A66" s="148" t="s">
        <v>147</v>
      </c>
      <c r="B66" s="149"/>
      <c r="C66" s="149"/>
      <c r="D66" s="149"/>
      <c r="E66" s="149"/>
      <c r="F66" s="149"/>
      <c r="G66" s="149"/>
      <c r="H66" s="149"/>
      <c r="I66" s="149"/>
      <c r="J66" s="150"/>
      <c r="K66" s="2" t="s">
        <v>124</v>
      </c>
      <c r="L66" s="24"/>
      <c r="M66" s="27">
        <v>0.112</v>
      </c>
      <c r="N66" s="28">
        <v>0.64</v>
      </c>
      <c r="O66" s="29">
        <f>M66+N66</f>
        <v>0.752</v>
      </c>
      <c r="P66" s="29">
        <f>O66/J63*100</f>
        <v>13.46704871060172</v>
      </c>
      <c r="Q66" s="7"/>
    </row>
    <row r="67" spans="1:17" ht="25.5" customHeight="1" x14ac:dyDescent="0.25">
      <c r="A67" s="30"/>
      <c r="B67" s="31"/>
      <c r="C67" s="31"/>
      <c r="D67" s="31"/>
      <c r="E67" s="31"/>
      <c r="F67" s="31"/>
      <c r="G67" s="31"/>
      <c r="H67" s="151" t="s">
        <v>125</v>
      </c>
      <c r="I67" s="152"/>
      <c r="J67" s="153"/>
      <c r="K67" s="2"/>
      <c r="L67" s="4"/>
      <c r="M67" s="29">
        <f>H63+H64</f>
        <v>0</v>
      </c>
      <c r="N67" s="29">
        <f>I63+I64-N66-0.018-M66-0.018</f>
        <v>4.9089900000000002</v>
      </c>
      <c r="O67" s="7"/>
      <c r="P67" s="7"/>
      <c r="Q67" s="7"/>
    </row>
    <row r="68" spans="1:17" ht="25.5" customHeight="1" x14ac:dyDescent="0.25">
      <c r="A68" s="40"/>
      <c r="B68" s="40"/>
      <c r="C68" s="40"/>
      <c r="D68" s="40"/>
      <c r="E68" s="40"/>
      <c r="F68" s="40"/>
      <c r="G68" s="40"/>
      <c r="H68" s="41"/>
      <c r="I68" s="42"/>
      <c r="J68" s="42"/>
      <c r="K68" s="2"/>
      <c r="L68" s="23" t="s">
        <v>130</v>
      </c>
      <c r="M68" s="29">
        <v>0</v>
      </c>
      <c r="N68" s="29">
        <v>0</v>
      </c>
      <c r="O68" s="7"/>
      <c r="P68" s="7"/>
      <c r="Q68" s="7"/>
    </row>
    <row r="69" spans="1:17" ht="33.75" customHeight="1" x14ac:dyDescent="0.25">
      <c r="A69" s="2"/>
      <c r="B69" s="2"/>
      <c r="C69" s="2"/>
      <c r="D69" s="2"/>
      <c r="E69" s="2"/>
      <c r="F69" s="2"/>
      <c r="G69" s="2"/>
      <c r="H69" s="2"/>
      <c r="I69" s="2"/>
      <c r="J69" s="2"/>
      <c r="K69" s="2"/>
      <c r="L69" s="4"/>
      <c r="M69" s="32">
        <f>(M67+M68)/24</f>
        <v>0</v>
      </c>
      <c r="N69" s="32">
        <f>(N67+N68)/24</f>
        <v>0.20454125000000001</v>
      </c>
      <c r="O69" s="23"/>
      <c r="P69" s="32">
        <f>M69+N69</f>
        <v>0.20454125000000001</v>
      </c>
      <c r="Q69" s="7"/>
    </row>
    <row r="70" spans="1:17" ht="15.75" customHeight="1" x14ac:dyDescent="0.25">
      <c r="A70" s="2"/>
      <c r="B70" s="2"/>
      <c r="C70" s="2"/>
      <c r="D70" s="2"/>
      <c r="E70" s="2"/>
      <c r="F70" s="2"/>
      <c r="G70" s="2"/>
      <c r="H70" s="2"/>
      <c r="I70" s="2"/>
      <c r="J70" s="2"/>
      <c r="K70" s="2"/>
      <c r="L70" s="7"/>
      <c r="M70" s="29">
        <f>M69*1000</f>
        <v>0</v>
      </c>
      <c r="N70" s="29">
        <f>N69*1000</f>
        <v>204.54125000000002</v>
      </c>
      <c r="O70" s="23"/>
      <c r="P70" s="29">
        <f>M70+N70</f>
        <v>204.54125000000002</v>
      </c>
      <c r="Q70" s="7"/>
    </row>
    <row r="71" spans="1:17" ht="15.75" customHeight="1" x14ac:dyDescent="0.25">
      <c r="A71" s="2"/>
      <c r="B71" s="2"/>
      <c r="C71" s="2"/>
      <c r="D71" s="2"/>
      <c r="E71" s="2"/>
      <c r="F71" s="2" t="s">
        <v>124</v>
      </c>
      <c r="G71" s="2"/>
      <c r="H71" s="2"/>
      <c r="I71" s="2"/>
      <c r="J71" s="2"/>
      <c r="K71" s="2"/>
      <c r="L71" s="2"/>
      <c r="M71" s="34"/>
      <c r="N71" s="34"/>
      <c r="O71" s="2"/>
      <c r="P71" s="2"/>
      <c r="Q71" s="2"/>
    </row>
    <row r="72" spans="1:17" ht="15.75" customHeight="1" x14ac:dyDescent="0.25">
      <c r="A72" s="133"/>
      <c r="B72" s="134"/>
      <c r="C72" s="134"/>
      <c r="D72" s="134"/>
      <c r="E72" s="48"/>
      <c r="F72" s="2"/>
      <c r="G72" s="2"/>
      <c r="H72" s="2"/>
      <c r="I72" s="2"/>
      <c r="J72" s="48"/>
      <c r="K72" s="2"/>
      <c r="L72" s="2"/>
      <c r="M72" s="2"/>
      <c r="N72" s="2"/>
      <c r="O72" s="2"/>
      <c r="P72" s="2"/>
      <c r="Q72" s="2"/>
    </row>
    <row r="73" spans="1:17" ht="15.75" customHeight="1" x14ac:dyDescent="0.25">
      <c r="A73" s="2"/>
      <c r="B73" s="2"/>
      <c r="C73" s="2"/>
      <c r="D73" s="2"/>
      <c r="E73" s="2"/>
      <c r="F73" s="2"/>
      <c r="G73" s="2"/>
      <c r="H73" s="2"/>
      <c r="I73" s="2"/>
      <c r="J73" s="2"/>
      <c r="K73" s="2"/>
      <c r="L73" s="2"/>
      <c r="M73" s="2"/>
      <c r="N73" s="2"/>
      <c r="O73" s="2"/>
      <c r="P73" s="2"/>
      <c r="Q73" s="2"/>
    </row>
    <row r="74" spans="1:17" ht="15.75" customHeight="1" x14ac:dyDescent="0.25">
      <c r="A74" s="2"/>
      <c r="B74" s="2"/>
      <c r="C74" s="2"/>
      <c r="D74" s="2"/>
      <c r="E74" s="33"/>
      <c r="F74" s="2"/>
      <c r="G74" s="2"/>
      <c r="H74" s="2"/>
      <c r="I74" s="2"/>
      <c r="J74" s="2"/>
      <c r="K74" s="16"/>
      <c r="L74" s="16"/>
      <c r="M74" s="2"/>
      <c r="N74" s="2"/>
      <c r="O74" s="2"/>
      <c r="P74" s="2"/>
      <c r="Q74" s="2"/>
    </row>
    <row r="75" spans="1:17" ht="15.75" customHeight="1" x14ac:dyDescent="0.25">
      <c r="A75" s="2"/>
      <c r="B75" s="2"/>
      <c r="C75" s="2"/>
      <c r="D75" s="2"/>
      <c r="E75" s="2"/>
      <c r="F75" s="2"/>
      <c r="G75" s="2"/>
      <c r="H75" s="2"/>
      <c r="I75" s="2"/>
      <c r="J75" s="2"/>
      <c r="K75" s="16"/>
      <c r="L75" s="16"/>
      <c r="M75" s="2"/>
      <c r="N75" s="2"/>
      <c r="O75" s="2"/>
      <c r="P75" s="2"/>
      <c r="Q75" s="2"/>
    </row>
    <row r="76" spans="1:17" ht="15.75" customHeight="1" x14ac:dyDescent="0.25">
      <c r="A76" s="2"/>
      <c r="B76" s="2"/>
      <c r="C76" s="2"/>
      <c r="D76" s="2"/>
      <c r="E76" s="2"/>
      <c r="F76" s="2"/>
      <c r="G76" s="2"/>
      <c r="H76" s="2"/>
      <c r="I76" s="2"/>
      <c r="J76" s="2"/>
      <c r="K76" s="16"/>
      <c r="L76" s="16"/>
      <c r="M76" s="2"/>
      <c r="N76" s="2"/>
      <c r="O76" s="2"/>
      <c r="P76" s="2"/>
      <c r="Q76" s="2"/>
    </row>
    <row r="77" spans="1:17" ht="15.75" customHeight="1" x14ac:dyDescent="0.25">
      <c r="A77" s="2"/>
      <c r="B77" s="2"/>
      <c r="C77" s="2"/>
      <c r="D77" s="2"/>
      <c r="E77" s="2"/>
      <c r="F77" s="2"/>
      <c r="G77" s="2"/>
      <c r="H77" s="2"/>
      <c r="I77" s="2"/>
      <c r="J77" s="2"/>
      <c r="K77" s="2"/>
      <c r="L77" s="2"/>
      <c r="M77" s="2"/>
      <c r="N77" s="2"/>
      <c r="O77" s="2"/>
      <c r="P77" s="2"/>
      <c r="Q77" s="2"/>
    </row>
    <row r="78" spans="1:17" ht="15.75" customHeight="1" x14ac:dyDescent="0.25">
      <c r="A78" s="2"/>
      <c r="B78" s="2"/>
      <c r="C78" s="2"/>
      <c r="D78" s="2"/>
      <c r="E78" s="2"/>
      <c r="F78" s="2"/>
      <c r="G78" s="2"/>
      <c r="H78" s="2"/>
      <c r="I78" s="2"/>
      <c r="J78" s="2"/>
      <c r="K78" s="2"/>
      <c r="L78" s="2"/>
      <c r="M78" s="2"/>
      <c r="N78" s="2"/>
      <c r="O78" s="2"/>
      <c r="P78" s="2"/>
      <c r="Q78" s="2"/>
    </row>
    <row r="79" spans="1:17" ht="15.75" customHeight="1" x14ac:dyDescent="0.25">
      <c r="A79" s="2"/>
      <c r="B79" s="2"/>
      <c r="C79" s="2"/>
      <c r="D79" s="2"/>
      <c r="E79" s="2"/>
      <c r="F79" s="2"/>
      <c r="G79" s="2"/>
      <c r="H79" s="2"/>
      <c r="I79" s="2"/>
      <c r="J79" s="2"/>
      <c r="K79" s="2"/>
      <c r="L79" s="2"/>
      <c r="M79" s="2"/>
      <c r="N79" s="2"/>
      <c r="O79" s="2"/>
      <c r="P79" s="2"/>
      <c r="Q79" s="2"/>
    </row>
    <row r="80" spans="1:17" ht="15.75" customHeight="1" x14ac:dyDescent="0.25">
      <c r="A80" s="2"/>
      <c r="B80" s="2"/>
      <c r="C80" s="2"/>
      <c r="D80" s="2"/>
      <c r="E80" s="2"/>
      <c r="F80" s="2"/>
      <c r="G80" s="2"/>
      <c r="H80" s="2"/>
      <c r="I80" s="2"/>
      <c r="J80" s="2"/>
      <c r="K80" s="23" t="s">
        <v>126</v>
      </c>
      <c r="L80" s="23" t="s">
        <v>127</v>
      </c>
      <c r="M80" s="23" t="s">
        <v>128</v>
      </c>
      <c r="N80" s="23" t="s">
        <v>129</v>
      </c>
      <c r="O80" s="2"/>
      <c r="P80" s="2"/>
      <c r="Q80" s="2"/>
    </row>
    <row r="81" spans="1:17" ht="15.75" customHeight="1" x14ac:dyDescent="0.25">
      <c r="A81" s="2"/>
      <c r="B81" s="2"/>
      <c r="C81" s="2"/>
      <c r="D81" s="2"/>
      <c r="E81" s="2"/>
      <c r="F81" s="2"/>
      <c r="G81" s="2"/>
      <c r="H81" s="2"/>
      <c r="I81" s="2"/>
      <c r="J81" s="2"/>
      <c r="K81" s="29">
        <v>0</v>
      </c>
      <c r="L81" s="29">
        <v>9.7500000000000003E-2</v>
      </c>
      <c r="M81" s="32">
        <f>K81+L81</f>
        <v>9.7500000000000003E-2</v>
      </c>
      <c r="N81" s="32">
        <f>M81-M63</f>
        <v>-1.548999999999999E-2</v>
      </c>
      <c r="O81" s="2"/>
      <c r="P81" s="2"/>
      <c r="Q81" s="2"/>
    </row>
    <row r="82" spans="1:17" ht="15.75" customHeight="1" x14ac:dyDescent="0.25">
      <c r="A82" s="2"/>
      <c r="B82" s="2"/>
      <c r="C82" s="2"/>
      <c r="D82" s="2"/>
      <c r="E82" s="2"/>
      <c r="F82" s="2"/>
      <c r="G82" s="2"/>
      <c r="H82" s="2"/>
      <c r="I82" s="2"/>
      <c r="J82" s="2"/>
      <c r="K82" s="35">
        <v>0</v>
      </c>
      <c r="L82" s="35">
        <f>L81-N81</f>
        <v>0.11298999999999999</v>
      </c>
      <c r="M82" s="32">
        <f>K82+L82</f>
        <v>0.11298999999999999</v>
      </c>
      <c r="N82" s="32">
        <f>N81/2</f>
        <v>-7.7449999999999949E-3</v>
      </c>
      <c r="O82" s="2"/>
      <c r="P82" s="2"/>
      <c r="Q82" s="2"/>
    </row>
    <row r="83" spans="1:17" ht="15.75" customHeight="1" x14ac:dyDescent="0.25">
      <c r="A83" s="2"/>
      <c r="B83" s="2"/>
      <c r="C83" s="2"/>
      <c r="D83" s="2"/>
      <c r="E83" s="2"/>
      <c r="F83" s="2"/>
      <c r="G83" s="2"/>
      <c r="H83" s="2"/>
      <c r="I83" s="2"/>
      <c r="J83" s="2"/>
      <c r="K83" s="2"/>
      <c r="L83" s="2"/>
      <c r="M83" s="2"/>
      <c r="N83" s="2"/>
      <c r="O83" s="2"/>
      <c r="P83" s="2"/>
      <c r="Q83" s="2"/>
    </row>
    <row r="84" spans="1:17" ht="15.75" customHeight="1" x14ac:dyDescent="0.25">
      <c r="A84" s="2"/>
      <c r="B84" s="2"/>
      <c r="C84" s="2"/>
      <c r="D84" s="2"/>
      <c r="E84" s="2"/>
      <c r="F84" s="2"/>
      <c r="G84" s="2"/>
      <c r="H84" s="2"/>
      <c r="I84" s="2"/>
      <c r="J84" s="2"/>
      <c r="K84" s="2"/>
      <c r="L84" s="2"/>
      <c r="M84" s="2"/>
      <c r="N84" s="2"/>
      <c r="O84" s="2"/>
      <c r="P84" s="2"/>
      <c r="Q84" s="2"/>
    </row>
    <row r="85" spans="1:17" ht="15.75" customHeight="1" x14ac:dyDescent="0.25">
      <c r="A85" s="2"/>
      <c r="B85" s="2"/>
      <c r="C85" s="2"/>
      <c r="D85" s="2"/>
      <c r="E85" s="2"/>
      <c r="F85" s="2"/>
      <c r="G85" s="2"/>
      <c r="H85" s="2"/>
      <c r="I85" s="2"/>
      <c r="J85" s="2"/>
      <c r="K85" s="2"/>
      <c r="L85" s="2"/>
      <c r="M85" s="2"/>
      <c r="N85" s="2"/>
      <c r="O85" s="2"/>
      <c r="P85" s="2"/>
      <c r="Q85" s="2"/>
    </row>
    <row r="86" spans="1:17" ht="15.75" customHeight="1" x14ac:dyDescent="0.25">
      <c r="A86" s="2"/>
      <c r="B86" s="2"/>
      <c r="C86" s="2"/>
      <c r="D86" s="2"/>
      <c r="E86" s="2"/>
      <c r="F86" s="2"/>
      <c r="G86" s="2"/>
      <c r="H86" s="2"/>
      <c r="I86" s="2"/>
      <c r="J86" s="2"/>
      <c r="K86" s="2"/>
      <c r="L86" s="2"/>
      <c r="M86" s="2"/>
      <c r="N86" s="2"/>
      <c r="O86" s="2"/>
      <c r="P86" s="2"/>
      <c r="Q86" s="2"/>
    </row>
    <row r="87" spans="1:17" ht="15.75" customHeight="1" x14ac:dyDescent="0.25">
      <c r="A87" s="2"/>
      <c r="B87" s="2"/>
      <c r="C87" s="2"/>
      <c r="D87" s="2"/>
      <c r="E87" s="2"/>
      <c r="F87" s="2"/>
      <c r="G87" s="2"/>
      <c r="H87" s="2"/>
      <c r="I87" s="2"/>
      <c r="J87" s="2"/>
      <c r="K87" s="2"/>
      <c r="L87" s="2"/>
      <c r="M87" s="2"/>
      <c r="N87" s="2"/>
      <c r="O87" s="2"/>
      <c r="P87" s="2"/>
      <c r="Q87" s="2"/>
    </row>
    <row r="88" spans="1:17" ht="15.75" customHeight="1" x14ac:dyDescent="0.25">
      <c r="A88" s="2"/>
      <c r="B88" s="2"/>
      <c r="C88" s="2"/>
      <c r="D88" s="2"/>
      <c r="E88" s="2"/>
      <c r="F88" s="2"/>
      <c r="G88" s="2"/>
      <c r="H88" s="2"/>
      <c r="I88" s="2"/>
      <c r="J88" s="2"/>
      <c r="K88" s="2"/>
      <c r="L88" s="2"/>
      <c r="M88" s="2"/>
      <c r="N88" s="2"/>
      <c r="O88" s="2"/>
      <c r="P88" s="2"/>
      <c r="Q88" s="2"/>
    </row>
    <row r="89" spans="1:17" ht="15.75" customHeight="1" x14ac:dyDescent="0.25">
      <c r="A89" s="2"/>
      <c r="B89" s="2"/>
      <c r="C89" s="2"/>
      <c r="D89" s="2"/>
      <c r="E89" s="2"/>
      <c r="F89" s="2"/>
      <c r="G89" s="2"/>
      <c r="H89" s="2"/>
      <c r="I89" s="2"/>
      <c r="J89" s="2"/>
      <c r="K89" s="2"/>
      <c r="L89" s="2"/>
      <c r="M89" s="2"/>
      <c r="N89" s="2"/>
      <c r="O89" s="2"/>
      <c r="P89" s="2"/>
      <c r="Q89" s="2"/>
    </row>
    <row r="90" spans="1:17" ht="15.75" customHeight="1" x14ac:dyDescent="0.25">
      <c r="A90" s="2"/>
      <c r="B90" s="2"/>
      <c r="C90" s="2"/>
      <c r="D90" s="2"/>
      <c r="E90" s="2"/>
      <c r="F90" s="2"/>
      <c r="G90" s="2"/>
      <c r="H90" s="2"/>
      <c r="I90" s="2"/>
      <c r="J90" s="2"/>
      <c r="K90" s="2"/>
      <c r="L90" s="2"/>
      <c r="M90" s="2"/>
      <c r="N90" s="2"/>
      <c r="O90" s="2"/>
      <c r="P90" s="2"/>
      <c r="Q90" s="2"/>
    </row>
    <row r="91" spans="1:17" ht="15.75" customHeight="1" x14ac:dyDescent="0.25">
      <c r="A91" s="2"/>
      <c r="B91" s="2"/>
      <c r="C91" s="2"/>
      <c r="D91" s="2"/>
      <c r="E91" s="2"/>
      <c r="F91" s="2"/>
      <c r="G91" s="2"/>
      <c r="H91" s="2"/>
      <c r="I91" s="2"/>
      <c r="J91" s="2"/>
      <c r="K91" s="2"/>
      <c r="L91" s="2"/>
      <c r="M91" s="2"/>
      <c r="N91" s="2"/>
      <c r="O91" s="2"/>
      <c r="P91" s="2"/>
      <c r="Q91" s="2"/>
    </row>
    <row r="92" spans="1:17" ht="15.75" customHeight="1" x14ac:dyDescent="0.25">
      <c r="A92" s="2"/>
      <c r="B92" s="2"/>
      <c r="C92" s="2"/>
      <c r="D92" s="2"/>
      <c r="E92" s="2"/>
      <c r="F92" s="2"/>
      <c r="G92" s="2"/>
      <c r="H92" s="2"/>
      <c r="I92" s="2"/>
      <c r="J92" s="2"/>
      <c r="K92" s="2"/>
      <c r="L92" s="2"/>
      <c r="M92" s="2"/>
      <c r="N92" s="2"/>
      <c r="O92" s="2"/>
      <c r="P92" s="2"/>
      <c r="Q92" s="2"/>
    </row>
    <row r="93" spans="1:17" ht="15.75" customHeight="1" x14ac:dyDescent="0.25">
      <c r="A93" s="2"/>
      <c r="B93" s="2"/>
      <c r="C93" s="2"/>
      <c r="D93" s="2"/>
      <c r="E93" s="2"/>
      <c r="F93" s="2"/>
      <c r="G93" s="2"/>
      <c r="H93" s="2"/>
      <c r="I93" s="2"/>
      <c r="J93" s="2"/>
      <c r="K93" s="2"/>
      <c r="L93" s="2"/>
      <c r="M93" s="2"/>
      <c r="N93" s="2"/>
      <c r="O93" s="2"/>
      <c r="P93" s="2"/>
      <c r="Q93" s="2"/>
    </row>
    <row r="94" spans="1:17" ht="15.75" customHeight="1" x14ac:dyDescent="0.25">
      <c r="A94" s="2"/>
      <c r="B94" s="2"/>
      <c r="C94" s="2"/>
      <c r="D94" s="2"/>
      <c r="E94" s="2"/>
      <c r="F94" s="2"/>
      <c r="G94" s="2"/>
      <c r="H94" s="2"/>
      <c r="I94" s="2"/>
      <c r="J94" s="2"/>
      <c r="K94" s="2"/>
      <c r="L94" s="2"/>
      <c r="M94" s="2"/>
      <c r="N94" s="2"/>
      <c r="O94" s="2"/>
      <c r="P94" s="2"/>
      <c r="Q94" s="2"/>
    </row>
    <row r="95" spans="1:17" ht="15.75" customHeight="1" x14ac:dyDescent="0.25">
      <c r="A95" s="2"/>
      <c r="B95" s="2"/>
      <c r="C95" s="2"/>
      <c r="D95" s="2"/>
      <c r="E95" s="2"/>
      <c r="F95" s="2"/>
      <c r="G95" s="2"/>
      <c r="H95" s="2"/>
      <c r="I95" s="2"/>
      <c r="J95" s="2"/>
      <c r="K95" s="2"/>
      <c r="L95" s="2"/>
      <c r="M95" s="2"/>
      <c r="N95" s="2"/>
      <c r="O95" s="2"/>
      <c r="P95" s="2"/>
      <c r="Q95" s="2"/>
    </row>
    <row r="96" spans="1:17" ht="15.75" customHeight="1" x14ac:dyDescent="0.25">
      <c r="A96" s="2"/>
      <c r="B96" s="2"/>
      <c r="C96" s="2"/>
      <c r="D96" s="2"/>
      <c r="E96" s="2"/>
      <c r="F96" s="2"/>
      <c r="G96" s="2"/>
      <c r="H96" s="2"/>
      <c r="I96" s="2"/>
      <c r="J96" s="2"/>
      <c r="K96" s="2"/>
      <c r="L96" s="2"/>
      <c r="M96" s="2"/>
      <c r="N96" s="2"/>
      <c r="O96" s="2"/>
      <c r="P96" s="2"/>
      <c r="Q96" s="2"/>
    </row>
    <row r="97" spans="1:17" ht="15.75" customHeight="1" x14ac:dyDescent="0.25">
      <c r="A97" s="2"/>
      <c r="B97" s="2"/>
      <c r="C97" s="2"/>
      <c r="D97" s="2"/>
      <c r="E97" s="2"/>
      <c r="F97" s="2"/>
      <c r="G97" s="2"/>
      <c r="H97" s="2"/>
      <c r="I97" s="2"/>
      <c r="J97" s="2"/>
      <c r="K97" s="2"/>
      <c r="L97" s="2"/>
      <c r="M97" s="2"/>
      <c r="N97" s="2"/>
      <c r="O97" s="2"/>
      <c r="P97" s="2"/>
      <c r="Q97" s="2"/>
    </row>
    <row r="98" spans="1:17" ht="15.75" customHeight="1" x14ac:dyDescent="0.25">
      <c r="A98" s="2"/>
      <c r="B98" s="2"/>
      <c r="C98" s="2"/>
      <c r="D98" s="2"/>
      <c r="E98" s="2"/>
      <c r="F98" s="2"/>
      <c r="G98" s="2"/>
      <c r="H98" s="2"/>
      <c r="I98" s="2"/>
      <c r="J98" s="2"/>
      <c r="K98" s="2"/>
      <c r="L98" s="2"/>
      <c r="M98" s="2"/>
      <c r="N98" s="2"/>
      <c r="O98" s="2"/>
      <c r="P98" s="2"/>
      <c r="Q98" s="2"/>
    </row>
    <row r="99" spans="1:17" ht="15.75" customHeight="1" x14ac:dyDescent="0.25">
      <c r="A99" s="2"/>
      <c r="B99" s="2"/>
      <c r="C99" s="2"/>
      <c r="D99" s="2"/>
      <c r="E99" s="2"/>
      <c r="F99" s="2"/>
      <c r="G99" s="2"/>
      <c r="H99" s="2"/>
      <c r="I99" s="2"/>
      <c r="J99" s="2"/>
      <c r="K99" s="2"/>
      <c r="L99" s="2"/>
      <c r="M99" s="2"/>
      <c r="N99" s="2"/>
      <c r="O99" s="2"/>
      <c r="P99" s="2"/>
      <c r="Q99" s="2"/>
    </row>
    <row r="100" spans="1:17" ht="15.75" customHeight="1" x14ac:dyDescent="0.25">
      <c r="A100" s="2"/>
      <c r="B100" s="2"/>
      <c r="C100" s="2"/>
      <c r="D100" s="2"/>
      <c r="E100" s="2"/>
      <c r="F100" s="2"/>
      <c r="G100" s="2"/>
      <c r="H100" s="2"/>
      <c r="I100" s="2"/>
      <c r="J100" s="2"/>
      <c r="K100" s="2"/>
      <c r="L100" s="2"/>
      <c r="M100" s="2"/>
      <c r="N100" s="2"/>
      <c r="O100" s="2"/>
      <c r="P100" s="2"/>
      <c r="Q100" s="2"/>
    </row>
    <row r="101" spans="1:17" ht="15.75" customHeight="1" x14ac:dyDescent="0.25">
      <c r="A101" s="2"/>
      <c r="B101" s="2"/>
      <c r="C101" s="2"/>
      <c r="D101" s="2"/>
      <c r="E101" s="2"/>
      <c r="F101" s="2"/>
      <c r="G101" s="2"/>
      <c r="H101" s="2"/>
      <c r="I101" s="2"/>
      <c r="J101" s="2"/>
      <c r="K101" s="2"/>
      <c r="L101" s="2"/>
      <c r="M101" s="2"/>
      <c r="N101" s="2"/>
      <c r="O101" s="2"/>
      <c r="P101" s="2"/>
      <c r="Q101" s="2"/>
    </row>
  </sheetData>
  <mergeCells count="37">
    <mergeCell ref="L11:L12"/>
    <mergeCell ref="M11:N11"/>
    <mergeCell ref="A61:D61"/>
    <mergeCell ref="E61:J61"/>
    <mergeCell ref="A72:D72"/>
    <mergeCell ref="A62:G62"/>
    <mergeCell ref="A63:D64"/>
    <mergeCell ref="E63:G63"/>
    <mergeCell ref="E64:G64"/>
    <mergeCell ref="A66:J66"/>
    <mergeCell ref="H67:J67"/>
    <mergeCell ref="A9:B9"/>
    <mergeCell ref="C9:J9"/>
    <mergeCell ref="A10:B10"/>
    <mergeCell ref="C10:J10"/>
    <mergeCell ref="A11:A12"/>
    <mergeCell ref="B11:B12"/>
    <mergeCell ref="C11:C12"/>
    <mergeCell ref="D11:D12"/>
    <mergeCell ref="E11:E12"/>
    <mergeCell ref="F11:F12"/>
    <mergeCell ref="G11:G12"/>
    <mergeCell ref="H11:H12"/>
    <mergeCell ref="I11:I12"/>
    <mergeCell ref="J11:J12"/>
    <mergeCell ref="A6:B6"/>
    <mergeCell ref="C6:J6"/>
    <mergeCell ref="A7:B7"/>
    <mergeCell ref="C7:J7"/>
    <mergeCell ref="A8:B8"/>
    <mergeCell ref="C8:J8"/>
    <mergeCell ref="A1:J1"/>
    <mergeCell ref="A2:J2"/>
    <mergeCell ref="A3:J3"/>
    <mergeCell ref="A4:J4"/>
    <mergeCell ref="A5:B5"/>
    <mergeCell ref="C5:J5"/>
  </mergeCell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1"/>
  <sheetViews>
    <sheetView workbookViewId="0">
      <selection activeCell="M16" sqref="M16"/>
    </sheetView>
  </sheetViews>
  <sheetFormatPr defaultColWidth="14.42578125" defaultRowHeight="15" x14ac:dyDescent="0.25"/>
  <cols>
    <col min="1" max="1" width="10.5703125" style="106" customWidth="1"/>
    <col min="2" max="2" width="18.5703125" style="106" customWidth="1"/>
    <col min="3" max="4" width="12.7109375" style="106" customWidth="1"/>
    <col min="5" max="5" width="14.7109375" style="106" customWidth="1"/>
    <col min="6" max="6" width="12.42578125" style="106" customWidth="1"/>
    <col min="7" max="7" width="15.140625" style="106" customWidth="1"/>
    <col min="8" max="9" width="12.7109375" style="106" customWidth="1"/>
    <col min="10" max="10" width="15" style="106" customWidth="1"/>
    <col min="11" max="11" width="9.140625" style="106" customWidth="1"/>
    <col min="12" max="12" width="13" style="106" customWidth="1"/>
    <col min="13" max="13" width="12.7109375" style="106" customWidth="1"/>
    <col min="14" max="14" width="14.28515625" style="106" customWidth="1"/>
    <col min="15" max="15" width="7.85546875" style="106" customWidth="1"/>
    <col min="16" max="17" width="9.140625" style="106" customWidth="1"/>
    <col min="18" max="16384" width="14.42578125" style="106"/>
  </cols>
  <sheetData>
    <row r="1" spans="1:17" ht="24" x14ac:dyDescent="0.4">
      <c r="A1" s="108" t="s">
        <v>0</v>
      </c>
      <c r="B1" s="109"/>
      <c r="C1" s="109"/>
      <c r="D1" s="109"/>
      <c r="E1" s="109"/>
      <c r="F1" s="109"/>
      <c r="G1" s="109"/>
      <c r="H1" s="109"/>
      <c r="I1" s="109"/>
      <c r="J1" s="110"/>
      <c r="K1" s="1"/>
      <c r="L1" s="2"/>
      <c r="M1" s="2"/>
      <c r="N1" s="2"/>
      <c r="O1" s="3"/>
      <c r="P1" s="4" t="s">
        <v>1</v>
      </c>
      <c r="Q1" s="2"/>
    </row>
    <row r="2" spans="1:17" ht="18.75" x14ac:dyDescent="0.3">
      <c r="A2" s="111" t="s">
        <v>2</v>
      </c>
      <c r="B2" s="109"/>
      <c r="C2" s="109"/>
      <c r="D2" s="109"/>
      <c r="E2" s="109"/>
      <c r="F2" s="109"/>
      <c r="G2" s="109"/>
      <c r="H2" s="109"/>
      <c r="I2" s="109"/>
      <c r="J2" s="110"/>
      <c r="K2" s="2"/>
      <c r="L2" s="2"/>
      <c r="M2" s="2"/>
      <c r="N2" s="2"/>
      <c r="O2" s="5"/>
      <c r="P2" s="4" t="s">
        <v>3</v>
      </c>
      <c r="Q2" s="2"/>
    </row>
    <row r="3" spans="1:17" ht="18.75" customHeight="1" x14ac:dyDescent="0.25">
      <c r="A3" s="112" t="s">
        <v>288</v>
      </c>
      <c r="B3" s="113"/>
      <c r="C3" s="113"/>
      <c r="D3" s="113"/>
      <c r="E3" s="113"/>
      <c r="F3" s="113"/>
      <c r="G3" s="113"/>
      <c r="H3" s="113"/>
      <c r="I3" s="113"/>
      <c r="J3" s="114"/>
      <c r="K3" s="6"/>
      <c r="L3" s="6"/>
      <c r="N3" s="6"/>
      <c r="O3" s="6"/>
      <c r="P3" s="6"/>
      <c r="Q3" s="6"/>
    </row>
    <row r="4" spans="1:17" ht="24" x14ac:dyDescent="0.4">
      <c r="A4" s="108" t="s">
        <v>4</v>
      </c>
      <c r="B4" s="109"/>
      <c r="C4" s="109"/>
      <c r="D4" s="109"/>
      <c r="E4" s="109"/>
      <c r="F4" s="109"/>
      <c r="G4" s="109"/>
      <c r="H4" s="109"/>
      <c r="I4" s="109"/>
      <c r="J4" s="110"/>
      <c r="K4" s="2"/>
      <c r="L4" s="2"/>
      <c r="M4" s="6"/>
      <c r="N4" s="2"/>
      <c r="O4" s="2"/>
      <c r="P4" s="2"/>
      <c r="Q4" s="2"/>
    </row>
    <row r="5" spans="1:17" x14ac:dyDescent="0.25">
      <c r="A5" s="115" t="s">
        <v>5</v>
      </c>
      <c r="B5" s="110"/>
      <c r="C5" s="116" t="s">
        <v>6</v>
      </c>
      <c r="D5" s="109"/>
      <c r="E5" s="109"/>
      <c r="F5" s="109"/>
      <c r="G5" s="109"/>
      <c r="H5" s="109"/>
      <c r="I5" s="109"/>
      <c r="J5" s="110"/>
      <c r="K5" s="2"/>
      <c r="L5" s="2"/>
      <c r="M5" s="2"/>
      <c r="N5" s="2"/>
      <c r="O5" s="2"/>
      <c r="P5" s="2"/>
      <c r="Q5" s="2"/>
    </row>
    <row r="6" spans="1:17" ht="45" customHeight="1" x14ac:dyDescent="0.25">
      <c r="A6" s="117" t="s">
        <v>7</v>
      </c>
      <c r="B6" s="110"/>
      <c r="C6" s="118" t="s">
        <v>8</v>
      </c>
      <c r="D6" s="109"/>
      <c r="E6" s="109"/>
      <c r="F6" s="109"/>
      <c r="G6" s="109"/>
      <c r="H6" s="109"/>
      <c r="I6" s="109"/>
      <c r="J6" s="110"/>
      <c r="K6" s="2"/>
      <c r="L6" s="2"/>
      <c r="M6" s="2"/>
      <c r="N6" s="2"/>
      <c r="O6" s="2"/>
      <c r="P6" s="2"/>
      <c r="Q6" s="2"/>
    </row>
    <row r="7" spans="1:17" x14ac:dyDescent="0.25">
      <c r="A7" s="117" t="s">
        <v>9</v>
      </c>
      <c r="B7" s="110"/>
      <c r="C7" s="119" t="s">
        <v>10</v>
      </c>
      <c r="D7" s="109"/>
      <c r="E7" s="109"/>
      <c r="F7" s="109"/>
      <c r="G7" s="109"/>
      <c r="H7" s="109"/>
      <c r="I7" s="109"/>
      <c r="J7" s="110"/>
      <c r="K7" s="2"/>
      <c r="L7" s="2"/>
      <c r="M7" s="2"/>
      <c r="N7" s="2"/>
      <c r="O7" s="2"/>
      <c r="P7" s="2"/>
      <c r="Q7" s="2"/>
    </row>
    <row r="8" spans="1:17" x14ac:dyDescent="0.25">
      <c r="A8" s="117" t="s">
        <v>11</v>
      </c>
      <c r="B8" s="110"/>
      <c r="C8" s="119" t="s">
        <v>12</v>
      </c>
      <c r="D8" s="109"/>
      <c r="E8" s="109"/>
      <c r="F8" s="109"/>
      <c r="G8" s="109"/>
      <c r="H8" s="109"/>
      <c r="I8" s="109"/>
      <c r="J8" s="110"/>
      <c r="K8" s="2"/>
      <c r="L8" s="2"/>
      <c r="M8" s="2"/>
      <c r="N8" s="2"/>
      <c r="O8" s="2"/>
      <c r="P8" s="2"/>
      <c r="Q8" s="2"/>
    </row>
    <row r="9" spans="1:17" x14ac:dyDescent="0.25">
      <c r="A9" s="120" t="s">
        <v>13</v>
      </c>
      <c r="B9" s="110"/>
      <c r="C9" s="121" t="s">
        <v>292</v>
      </c>
      <c r="D9" s="122"/>
      <c r="E9" s="122"/>
      <c r="F9" s="122"/>
      <c r="G9" s="122"/>
      <c r="H9" s="122"/>
      <c r="I9" s="122"/>
      <c r="J9" s="123"/>
      <c r="K9" s="6"/>
      <c r="L9" s="6"/>
      <c r="M9" s="6"/>
      <c r="N9" s="6"/>
      <c r="O9" s="6"/>
      <c r="P9" s="6"/>
      <c r="Q9" s="6"/>
    </row>
    <row r="10" spans="1:17" x14ac:dyDescent="0.25">
      <c r="A10" s="117" t="s">
        <v>14</v>
      </c>
      <c r="B10" s="110"/>
      <c r="C10" s="121"/>
      <c r="D10" s="122"/>
      <c r="E10" s="122"/>
      <c r="F10" s="122"/>
      <c r="G10" s="122"/>
      <c r="H10" s="122"/>
      <c r="I10" s="122"/>
      <c r="J10" s="123"/>
      <c r="K10" s="2"/>
      <c r="L10" s="2"/>
      <c r="M10" s="2"/>
      <c r="N10" s="2"/>
      <c r="O10" s="2"/>
      <c r="P10" s="2"/>
      <c r="Q10" s="2"/>
    </row>
    <row r="11" spans="1:17" ht="33" customHeight="1" x14ac:dyDescent="0.25">
      <c r="A11" s="124" t="s">
        <v>15</v>
      </c>
      <c r="B11" s="124" t="s">
        <v>16</v>
      </c>
      <c r="C11" s="126" t="s">
        <v>17</v>
      </c>
      <c r="D11" s="126" t="s">
        <v>18</v>
      </c>
      <c r="E11" s="124" t="s">
        <v>19</v>
      </c>
      <c r="F11" s="124" t="s">
        <v>15</v>
      </c>
      <c r="G11" s="124" t="s">
        <v>16</v>
      </c>
      <c r="H11" s="126" t="s">
        <v>17</v>
      </c>
      <c r="I11" s="126" t="s">
        <v>18</v>
      </c>
      <c r="J11" s="124" t="s">
        <v>19</v>
      </c>
      <c r="K11" s="2"/>
      <c r="L11" s="175" t="s">
        <v>16</v>
      </c>
      <c r="M11" s="176" t="s">
        <v>293</v>
      </c>
      <c r="N11" s="176"/>
      <c r="O11" s="2"/>
      <c r="P11" s="2"/>
      <c r="Q11" s="2"/>
    </row>
    <row r="12" spans="1:17" ht="13.5" customHeight="1" x14ac:dyDescent="0.25">
      <c r="A12" s="125"/>
      <c r="B12" s="125"/>
      <c r="C12" s="125"/>
      <c r="D12" s="125"/>
      <c r="E12" s="125"/>
      <c r="F12" s="125"/>
      <c r="G12" s="125"/>
      <c r="H12" s="125"/>
      <c r="I12" s="125"/>
      <c r="J12" s="125"/>
      <c r="K12" s="2"/>
      <c r="L12" s="175"/>
      <c r="M12" s="7" t="s">
        <v>17</v>
      </c>
      <c r="N12" s="2" t="s">
        <v>18</v>
      </c>
      <c r="O12" s="2"/>
      <c r="P12" s="2"/>
      <c r="Q12" s="2"/>
    </row>
    <row r="13" spans="1:17" x14ac:dyDescent="0.25">
      <c r="A13" s="8">
        <v>1</v>
      </c>
      <c r="B13" s="9" t="s">
        <v>20</v>
      </c>
      <c r="C13" s="38">
        <v>0</v>
      </c>
      <c r="D13" s="98">
        <v>210</v>
      </c>
      <c r="E13" s="11">
        <f t="shared" ref="E13:E60" si="0">SUM(C13,D13)</f>
        <v>210</v>
      </c>
      <c r="F13" s="8">
        <v>49</v>
      </c>
      <c r="G13" s="12" t="s">
        <v>21</v>
      </c>
      <c r="H13" s="38">
        <v>0</v>
      </c>
      <c r="I13" s="98">
        <v>210</v>
      </c>
      <c r="J13" s="8">
        <f t="shared" ref="J13:J60" si="1">SUM(H13,I13)</f>
        <v>210</v>
      </c>
      <c r="K13" s="2"/>
      <c r="L13" s="2"/>
      <c r="M13" s="7"/>
      <c r="N13" s="7"/>
      <c r="O13" s="2"/>
      <c r="P13" s="2"/>
      <c r="Q13" s="2"/>
    </row>
    <row r="14" spans="1:17" x14ac:dyDescent="0.25">
      <c r="A14" s="8">
        <f t="shared" ref="A14:A36" si="2">A13+1</f>
        <v>2</v>
      </c>
      <c r="B14" s="9" t="s">
        <v>22</v>
      </c>
      <c r="C14" s="38">
        <v>0</v>
      </c>
      <c r="D14" s="98">
        <v>210</v>
      </c>
      <c r="E14" s="11">
        <f t="shared" si="0"/>
        <v>210</v>
      </c>
      <c r="F14" s="8">
        <f t="shared" ref="F14:F36" si="3">F13+1</f>
        <v>50</v>
      </c>
      <c r="G14" s="12" t="s">
        <v>23</v>
      </c>
      <c r="H14" s="38">
        <v>0</v>
      </c>
      <c r="I14" s="98">
        <v>210</v>
      </c>
      <c r="J14" s="8">
        <f t="shared" si="1"/>
        <v>210</v>
      </c>
      <c r="K14" s="2"/>
      <c r="L14" s="2" t="s">
        <v>20</v>
      </c>
      <c r="M14" s="7">
        <f>AVERAGE(C13:C16)</f>
        <v>0</v>
      </c>
      <c r="N14" s="7">
        <f>AVERAGE(D13:D16)</f>
        <v>210</v>
      </c>
      <c r="O14" s="2"/>
      <c r="P14" s="2"/>
      <c r="Q14" s="2"/>
    </row>
    <row r="15" spans="1:17" x14ac:dyDescent="0.25">
      <c r="A15" s="8">
        <f t="shared" si="2"/>
        <v>3</v>
      </c>
      <c r="B15" s="9" t="s">
        <v>24</v>
      </c>
      <c r="C15" s="38">
        <v>0</v>
      </c>
      <c r="D15" s="98">
        <v>210</v>
      </c>
      <c r="E15" s="11">
        <f t="shared" si="0"/>
        <v>210</v>
      </c>
      <c r="F15" s="8">
        <f t="shared" si="3"/>
        <v>51</v>
      </c>
      <c r="G15" s="12" t="s">
        <v>25</v>
      </c>
      <c r="H15" s="38">
        <v>0</v>
      </c>
      <c r="I15" s="98">
        <v>210</v>
      </c>
      <c r="J15" s="8">
        <f t="shared" si="1"/>
        <v>210</v>
      </c>
      <c r="K15" s="2"/>
      <c r="L15" s="2" t="s">
        <v>28</v>
      </c>
      <c r="M15" s="7">
        <f>AVERAGE(C17:C20)</f>
        <v>0</v>
      </c>
      <c r="N15" s="7">
        <f>AVERAGE(D17:D20)</f>
        <v>210</v>
      </c>
      <c r="O15" s="2"/>
      <c r="P15" s="2"/>
      <c r="Q15" s="2"/>
    </row>
    <row r="16" spans="1:17" x14ac:dyDescent="0.25">
      <c r="A16" s="8">
        <f t="shared" si="2"/>
        <v>4</v>
      </c>
      <c r="B16" s="9" t="s">
        <v>26</v>
      </c>
      <c r="C16" s="38">
        <v>0</v>
      </c>
      <c r="D16" s="98">
        <v>210</v>
      </c>
      <c r="E16" s="11">
        <f t="shared" si="0"/>
        <v>210</v>
      </c>
      <c r="F16" s="8">
        <f t="shared" si="3"/>
        <v>52</v>
      </c>
      <c r="G16" s="12" t="s">
        <v>27</v>
      </c>
      <c r="H16" s="38">
        <v>0</v>
      </c>
      <c r="I16" s="98">
        <v>210</v>
      </c>
      <c r="J16" s="8">
        <f t="shared" si="1"/>
        <v>210</v>
      </c>
      <c r="K16" s="2"/>
      <c r="L16" s="2" t="s">
        <v>36</v>
      </c>
      <c r="M16" s="7">
        <f>AVERAGE(C21:C24)</f>
        <v>0</v>
      </c>
      <c r="N16" s="7">
        <f>AVERAGE(D21:D24)</f>
        <v>210</v>
      </c>
      <c r="O16" s="2"/>
      <c r="P16" s="2"/>
      <c r="Q16" s="2"/>
    </row>
    <row r="17" spans="1:17" x14ac:dyDescent="0.25">
      <c r="A17" s="8">
        <f t="shared" si="2"/>
        <v>5</v>
      </c>
      <c r="B17" s="9" t="s">
        <v>28</v>
      </c>
      <c r="C17" s="38">
        <v>0</v>
      </c>
      <c r="D17" s="98">
        <v>210</v>
      </c>
      <c r="E17" s="11">
        <f t="shared" si="0"/>
        <v>210</v>
      </c>
      <c r="F17" s="8">
        <f t="shared" si="3"/>
        <v>53</v>
      </c>
      <c r="G17" s="12" t="s">
        <v>29</v>
      </c>
      <c r="H17" s="38">
        <v>0</v>
      </c>
      <c r="I17" s="98">
        <v>210</v>
      </c>
      <c r="J17" s="8">
        <f t="shared" si="1"/>
        <v>210</v>
      </c>
      <c r="K17" s="2"/>
      <c r="L17" s="2" t="s">
        <v>44</v>
      </c>
      <c r="M17" s="7">
        <f>AVERAGE(C25:C28)</f>
        <v>0</v>
      </c>
      <c r="N17" s="7">
        <f>AVERAGE(D25:D28)</f>
        <v>210</v>
      </c>
      <c r="O17" s="2"/>
      <c r="P17" s="2"/>
      <c r="Q17" s="2"/>
    </row>
    <row r="18" spans="1:17" x14ac:dyDescent="0.25">
      <c r="A18" s="8">
        <f t="shared" si="2"/>
        <v>6</v>
      </c>
      <c r="B18" s="9" t="s">
        <v>30</v>
      </c>
      <c r="C18" s="38">
        <v>0</v>
      </c>
      <c r="D18" s="98">
        <v>210</v>
      </c>
      <c r="E18" s="11">
        <f t="shared" si="0"/>
        <v>210</v>
      </c>
      <c r="F18" s="8">
        <f t="shared" si="3"/>
        <v>54</v>
      </c>
      <c r="G18" s="12" t="s">
        <v>31</v>
      </c>
      <c r="H18" s="38">
        <v>0</v>
      </c>
      <c r="I18" s="98">
        <v>210</v>
      </c>
      <c r="J18" s="8">
        <f t="shared" si="1"/>
        <v>210</v>
      </c>
      <c r="K18" s="2"/>
      <c r="L18" s="2" t="s">
        <v>52</v>
      </c>
      <c r="M18" s="7">
        <f>AVERAGE(C29:C32)</f>
        <v>0</v>
      </c>
      <c r="N18" s="7">
        <f>AVERAGE(D29:D32)</f>
        <v>210</v>
      </c>
      <c r="O18" s="2"/>
      <c r="P18" s="2"/>
      <c r="Q18" s="2"/>
    </row>
    <row r="19" spans="1:17" x14ac:dyDescent="0.25">
      <c r="A19" s="8">
        <f t="shared" si="2"/>
        <v>7</v>
      </c>
      <c r="B19" s="9" t="s">
        <v>32</v>
      </c>
      <c r="C19" s="38">
        <v>0</v>
      </c>
      <c r="D19" s="98">
        <v>210</v>
      </c>
      <c r="E19" s="11">
        <f t="shared" si="0"/>
        <v>210</v>
      </c>
      <c r="F19" s="8">
        <f t="shared" si="3"/>
        <v>55</v>
      </c>
      <c r="G19" s="12" t="s">
        <v>33</v>
      </c>
      <c r="H19" s="38">
        <v>0</v>
      </c>
      <c r="I19" s="98">
        <v>210</v>
      </c>
      <c r="J19" s="8">
        <f t="shared" si="1"/>
        <v>210</v>
      </c>
      <c r="K19" s="2"/>
      <c r="L19" s="2" t="s">
        <v>60</v>
      </c>
      <c r="M19" s="7">
        <f>AVERAGE(C33:C36)</f>
        <v>0</v>
      </c>
      <c r="N19" s="7">
        <f>AVERAGE(D33:D36)</f>
        <v>210</v>
      </c>
      <c r="O19" s="2"/>
      <c r="P19" s="2"/>
      <c r="Q19" s="2"/>
    </row>
    <row r="20" spans="1:17" x14ac:dyDescent="0.25">
      <c r="A20" s="8">
        <f t="shared" si="2"/>
        <v>8</v>
      </c>
      <c r="B20" s="9" t="s">
        <v>34</v>
      </c>
      <c r="C20" s="38">
        <v>0</v>
      </c>
      <c r="D20" s="98">
        <v>210</v>
      </c>
      <c r="E20" s="11">
        <f t="shared" si="0"/>
        <v>210</v>
      </c>
      <c r="F20" s="8">
        <f t="shared" si="3"/>
        <v>56</v>
      </c>
      <c r="G20" s="12" t="s">
        <v>35</v>
      </c>
      <c r="H20" s="38">
        <v>0</v>
      </c>
      <c r="I20" s="98">
        <v>210</v>
      </c>
      <c r="J20" s="8">
        <f t="shared" si="1"/>
        <v>210</v>
      </c>
      <c r="K20" s="2"/>
      <c r="L20" s="2" t="s">
        <v>68</v>
      </c>
      <c r="M20" s="7">
        <f>AVERAGE(C37:C40)</f>
        <v>0</v>
      </c>
      <c r="N20" s="7">
        <f>AVERAGE(D37:D40)</f>
        <v>210</v>
      </c>
      <c r="O20" s="2"/>
      <c r="P20" s="2"/>
      <c r="Q20" s="2"/>
    </row>
    <row r="21" spans="1:17" ht="15.75" customHeight="1" x14ac:dyDescent="0.25">
      <c r="A21" s="8">
        <f t="shared" si="2"/>
        <v>9</v>
      </c>
      <c r="B21" s="9" t="s">
        <v>36</v>
      </c>
      <c r="C21" s="38">
        <v>0</v>
      </c>
      <c r="D21" s="98">
        <v>210</v>
      </c>
      <c r="E21" s="11">
        <f t="shared" si="0"/>
        <v>210</v>
      </c>
      <c r="F21" s="8">
        <f t="shared" si="3"/>
        <v>57</v>
      </c>
      <c r="G21" s="12" t="s">
        <v>37</v>
      </c>
      <c r="H21" s="38">
        <v>0</v>
      </c>
      <c r="I21" s="98">
        <v>210</v>
      </c>
      <c r="J21" s="8">
        <f t="shared" si="1"/>
        <v>210</v>
      </c>
      <c r="K21" s="2"/>
      <c r="L21" s="2" t="s">
        <v>76</v>
      </c>
      <c r="M21" s="7">
        <f>AVERAGE(C41:C44)</f>
        <v>0</v>
      </c>
      <c r="N21" s="7">
        <f>AVERAGE(D41:D44)</f>
        <v>210</v>
      </c>
      <c r="O21" s="2"/>
      <c r="P21" s="2"/>
      <c r="Q21" s="2"/>
    </row>
    <row r="22" spans="1:17" ht="15.75" customHeight="1" x14ac:dyDescent="0.25">
      <c r="A22" s="8">
        <f t="shared" si="2"/>
        <v>10</v>
      </c>
      <c r="B22" s="9" t="s">
        <v>38</v>
      </c>
      <c r="C22" s="38">
        <v>0</v>
      </c>
      <c r="D22" s="98">
        <v>210</v>
      </c>
      <c r="E22" s="11">
        <f t="shared" si="0"/>
        <v>210</v>
      </c>
      <c r="F22" s="8">
        <f t="shared" si="3"/>
        <v>58</v>
      </c>
      <c r="G22" s="12" t="s">
        <v>39</v>
      </c>
      <c r="H22" s="38">
        <v>0</v>
      </c>
      <c r="I22" s="98">
        <v>210</v>
      </c>
      <c r="J22" s="8">
        <f t="shared" si="1"/>
        <v>210</v>
      </c>
      <c r="K22" s="2"/>
      <c r="L22" s="2" t="s">
        <v>84</v>
      </c>
      <c r="M22" s="7">
        <f>AVERAGE(C45:C48)</f>
        <v>0</v>
      </c>
      <c r="N22" s="7">
        <f>AVERAGE(D45:D48)</f>
        <v>210</v>
      </c>
      <c r="O22" s="2"/>
      <c r="P22" s="2"/>
      <c r="Q22" s="2"/>
    </row>
    <row r="23" spans="1:17" ht="15.75" customHeight="1" x14ac:dyDescent="0.25">
      <c r="A23" s="8">
        <f t="shared" si="2"/>
        <v>11</v>
      </c>
      <c r="B23" s="9" t="s">
        <v>40</v>
      </c>
      <c r="C23" s="38">
        <v>0</v>
      </c>
      <c r="D23" s="98">
        <v>210</v>
      </c>
      <c r="E23" s="11">
        <f t="shared" si="0"/>
        <v>210</v>
      </c>
      <c r="F23" s="8">
        <f t="shared" si="3"/>
        <v>59</v>
      </c>
      <c r="G23" s="12" t="s">
        <v>41</v>
      </c>
      <c r="H23" s="38">
        <v>0</v>
      </c>
      <c r="I23" s="98">
        <v>210</v>
      </c>
      <c r="J23" s="8">
        <f t="shared" si="1"/>
        <v>210</v>
      </c>
      <c r="K23" s="2"/>
      <c r="L23" s="2" t="s">
        <v>92</v>
      </c>
      <c r="M23" s="7">
        <f>AVERAGE(C49:C52)</f>
        <v>0</v>
      </c>
      <c r="N23" s="7">
        <f>AVERAGE(D49:D52)</f>
        <v>210</v>
      </c>
      <c r="O23" s="2"/>
      <c r="P23" s="2"/>
      <c r="Q23" s="2"/>
    </row>
    <row r="24" spans="1:17" ht="15.75" customHeight="1" x14ac:dyDescent="0.25">
      <c r="A24" s="8">
        <f t="shared" si="2"/>
        <v>12</v>
      </c>
      <c r="B24" s="9" t="s">
        <v>42</v>
      </c>
      <c r="C24" s="38">
        <v>0</v>
      </c>
      <c r="D24" s="98">
        <v>210</v>
      </c>
      <c r="E24" s="11">
        <f t="shared" si="0"/>
        <v>210</v>
      </c>
      <c r="F24" s="8">
        <f t="shared" si="3"/>
        <v>60</v>
      </c>
      <c r="G24" s="12" t="s">
        <v>43</v>
      </c>
      <c r="H24" s="38">
        <v>0</v>
      </c>
      <c r="I24" s="98">
        <v>210</v>
      </c>
      <c r="J24" s="8">
        <f t="shared" si="1"/>
        <v>210</v>
      </c>
      <c r="K24" s="2"/>
      <c r="L24" s="13" t="s">
        <v>100</v>
      </c>
      <c r="M24" s="7">
        <f>AVERAGE(C53:C56)</f>
        <v>0</v>
      </c>
      <c r="N24" s="7">
        <f>AVERAGE(D53:D56)</f>
        <v>210</v>
      </c>
      <c r="O24" s="2"/>
      <c r="P24" s="2"/>
      <c r="Q24" s="2"/>
    </row>
    <row r="25" spans="1:17" ht="15.75" customHeight="1" x14ac:dyDescent="0.25">
      <c r="A25" s="8">
        <f t="shared" si="2"/>
        <v>13</v>
      </c>
      <c r="B25" s="9" t="s">
        <v>44</v>
      </c>
      <c r="C25" s="38">
        <v>0</v>
      </c>
      <c r="D25" s="98">
        <v>210</v>
      </c>
      <c r="E25" s="11">
        <f t="shared" si="0"/>
        <v>210</v>
      </c>
      <c r="F25" s="8">
        <f t="shared" si="3"/>
        <v>61</v>
      </c>
      <c r="G25" s="12" t="s">
        <v>45</v>
      </c>
      <c r="H25" s="38">
        <v>0</v>
      </c>
      <c r="I25" s="98">
        <v>210</v>
      </c>
      <c r="J25" s="8">
        <f t="shared" si="1"/>
        <v>210</v>
      </c>
      <c r="K25" s="2"/>
      <c r="L25" s="16" t="s">
        <v>108</v>
      </c>
      <c r="M25" s="7">
        <f>AVERAGE(C57:C60)</f>
        <v>0</v>
      </c>
      <c r="N25" s="7">
        <f>AVERAGE(D57:D60)</f>
        <v>210</v>
      </c>
      <c r="O25" s="2"/>
      <c r="P25" s="2"/>
      <c r="Q25" s="2"/>
    </row>
    <row r="26" spans="1:17" ht="15.75" customHeight="1" x14ac:dyDescent="0.25">
      <c r="A26" s="8">
        <f t="shared" si="2"/>
        <v>14</v>
      </c>
      <c r="B26" s="9" t="s">
        <v>46</v>
      </c>
      <c r="C26" s="38">
        <v>0</v>
      </c>
      <c r="D26" s="98">
        <v>210</v>
      </c>
      <c r="E26" s="11">
        <f t="shared" si="0"/>
        <v>210</v>
      </c>
      <c r="F26" s="8">
        <f t="shared" si="3"/>
        <v>62</v>
      </c>
      <c r="G26" s="12" t="s">
        <v>47</v>
      </c>
      <c r="H26" s="38">
        <v>0</v>
      </c>
      <c r="I26" s="98">
        <v>210</v>
      </c>
      <c r="J26" s="8">
        <f t="shared" si="1"/>
        <v>210</v>
      </c>
      <c r="K26" s="2"/>
      <c r="L26" s="16" t="s">
        <v>21</v>
      </c>
      <c r="M26" s="7">
        <f>AVERAGE(H13:H16)</f>
        <v>0</v>
      </c>
      <c r="N26" s="7">
        <f>AVERAGE(I13:I16)</f>
        <v>210</v>
      </c>
      <c r="O26" s="2"/>
      <c r="P26" s="2"/>
      <c r="Q26" s="2"/>
    </row>
    <row r="27" spans="1:17" ht="15.75" customHeight="1" x14ac:dyDescent="0.25">
      <c r="A27" s="8">
        <f t="shared" si="2"/>
        <v>15</v>
      </c>
      <c r="B27" s="9" t="s">
        <v>48</v>
      </c>
      <c r="C27" s="38">
        <v>0</v>
      </c>
      <c r="D27" s="98">
        <v>210</v>
      </c>
      <c r="E27" s="11">
        <f t="shared" si="0"/>
        <v>210</v>
      </c>
      <c r="F27" s="8">
        <f t="shared" si="3"/>
        <v>63</v>
      </c>
      <c r="G27" s="12" t="s">
        <v>49</v>
      </c>
      <c r="H27" s="38">
        <v>0</v>
      </c>
      <c r="I27" s="98">
        <v>210</v>
      </c>
      <c r="J27" s="8">
        <f t="shared" si="1"/>
        <v>210</v>
      </c>
      <c r="K27" s="2"/>
      <c r="L27" s="24" t="s">
        <v>29</v>
      </c>
      <c r="M27" s="7">
        <f>AVERAGE(H17:H20)</f>
        <v>0</v>
      </c>
      <c r="N27" s="7">
        <f>AVERAGE(I17:I20)</f>
        <v>210</v>
      </c>
      <c r="O27" s="2"/>
      <c r="P27" s="2"/>
      <c r="Q27" s="2"/>
    </row>
    <row r="28" spans="1:17" ht="15.75" customHeight="1" x14ac:dyDescent="0.25">
      <c r="A28" s="8">
        <f t="shared" si="2"/>
        <v>16</v>
      </c>
      <c r="B28" s="9" t="s">
        <v>50</v>
      </c>
      <c r="C28" s="38">
        <v>0</v>
      </c>
      <c r="D28" s="98">
        <v>210</v>
      </c>
      <c r="E28" s="11">
        <f t="shared" si="0"/>
        <v>210</v>
      </c>
      <c r="F28" s="8">
        <f t="shared" si="3"/>
        <v>64</v>
      </c>
      <c r="G28" s="12" t="s">
        <v>51</v>
      </c>
      <c r="H28" s="38">
        <v>0</v>
      </c>
      <c r="I28" s="98">
        <v>210</v>
      </c>
      <c r="J28" s="8">
        <f t="shared" si="1"/>
        <v>210</v>
      </c>
      <c r="K28" s="2"/>
      <c r="L28" s="2" t="s">
        <v>37</v>
      </c>
      <c r="M28" s="7">
        <f>AVERAGE(H21:H24)</f>
        <v>0</v>
      </c>
      <c r="N28" s="7">
        <f>AVERAGE(I21:I24)</f>
        <v>210</v>
      </c>
      <c r="O28" s="2"/>
      <c r="P28" s="2"/>
      <c r="Q28" s="2"/>
    </row>
    <row r="29" spans="1:17" ht="15.75" customHeight="1" x14ac:dyDescent="0.25">
      <c r="A29" s="8">
        <f t="shared" si="2"/>
        <v>17</v>
      </c>
      <c r="B29" s="9" t="s">
        <v>52</v>
      </c>
      <c r="C29" s="38">
        <v>0</v>
      </c>
      <c r="D29" s="98">
        <v>210</v>
      </c>
      <c r="E29" s="11">
        <f t="shared" si="0"/>
        <v>210</v>
      </c>
      <c r="F29" s="8">
        <f t="shared" si="3"/>
        <v>65</v>
      </c>
      <c r="G29" s="12" t="s">
        <v>53</v>
      </c>
      <c r="H29" s="38">
        <v>0</v>
      </c>
      <c r="I29" s="98">
        <v>210</v>
      </c>
      <c r="J29" s="8">
        <f t="shared" si="1"/>
        <v>210</v>
      </c>
      <c r="K29" s="2"/>
      <c r="L29" s="2" t="s">
        <v>45</v>
      </c>
      <c r="M29" s="7">
        <f>AVERAGE(H25:H28)</f>
        <v>0</v>
      </c>
      <c r="N29" s="7">
        <f>AVERAGE(I25:I28)</f>
        <v>210</v>
      </c>
      <c r="O29" s="2"/>
      <c r="P29" s="2"/>
      <c r="Q29" s="2"/>
    </row>
    <row r="30" spans="1:17" ht="15.75" customHeight="1" x14ac:dyDescent="0.25">
      <c r="A30" s="8">
        <f t="shared" si="2"/>
        <v>18</v>
      </c>
      <c r="B30" s="9" t="s">
        <v>54</v>
      </c>
      <c r="C30" s="38">
        <v>0</v>
      </c>
      <c r="D30" s="98">
        <v>210</v>
      </c>
      <c r="E30" s="11">
        <f t="shared" si="0"/>
        <v>210</v>
      </c>
      <c r="F30" s="8">
        <f t="shared" si="3"/>
        <v>66</v>
      </c>
      <c r="G30" s="12" t="s">
        <v>55</v>
      </c>
      <c r="H30" s="38">
        <v>0</v>
      </c>
      <c r="I30" s="98">
        <v>210</v>
      </c>
      <c r="J30" s="8">
        <f t="shared" si="1"/>
        <v>210</v>
      </c>
      <c r="K30" s="2"/>
      <c r="L30" s="2" t="s">
        <v>53</v>
      </c>
      <c r="M30" s="7">
        <f>AVERAGE(H29:H32)</f>
        <v>0</v>
      </c>
      <c r="N30" s="7">
        <f>AVERAGE(I29:I32)</f>
        <v>210</v>
      </c>
      <c r="O30" s="2"/>
      <c r="P30" s="2"/>
      <c r="Q30" s="2"/>
    </row>
    <row r="31" spans="1:17" ht="15.75" customHeight="1" x14ac:dyDescent="0.25">
      <c r="A31" s="8">
        <f t="shared" si="2"/>
        <v>19</v>
      </c>
      <c r="B31" s="9" t="s">
        <v>56</v>
      </c>
      <c r="C31" s="38">
        <v>0</v>
      </c>
      <c r="D31" s="98">
        <v>210</v>
      </c>
      <c r="E31" s="11">
        <f t="shared" si="0"/>
        <v>210</v>
      </c>
      <c r="F31" s="8">
        <f t="shared" si="3"/>
        <v>67</v>
      </c>
      <c r="G31" s="12" t="s">
        <v>57</v>
      </c>
      <c r="H31" s="38">
        <v>0</v>
      </c>
      <c r="I31" s="98">
        <v>210</v>
      </c>
      <c r="J31" s="8">
        <f t="shared" si="1"/>
        <v>210</v>
      </c>
      <c r="K31" s="2"/>
      <c r="L31" s="2" t="s">
        <v>61</v>
      </c>
      <c r="M31" s="7">
        <f>AVERAGE(H33:H36)</f>
        <v>0</v>
      </c>
      <c r="N31" s="7">
        <f>AVERAGE(I33:I36)</f>
        <v>210</v>
      </c>
      <c r="O31" s="2"/>
      <c r="P31" s="2"/>
      <c r="Q31" s="2"/>
    </row>
    <row r="32" spans="1:17" ht="15.75" customHeight="1" x14ac:dyDescent="0.25">
      <c r="A32" s="8">
        <f t="shared" si="2"/>
        <v>20</v>
      </c>
      <c r="B32" s="9" t="s">
        <v>58</v>
      </c>
      <c r="C32" s="38">
        <v>0</v>
      </c>
      <c r="D32" s="98">
        <v>210</v>
      </c>
      <c r="E32" s="11">
        <f t="shared" si="0"/>
        <v>210</v>
      </c>
      <c r="F32" s="8">
        <f t="shared" si="3"/>
        <v>68</v>
      </c>
      <c r="G32" s="12" t="s">
        <v>59</v>
      </c>
      <c r="H32" s="38">
        <v>0</v>
      </c>
      <c r="I32" s="98">
        <v>210</v>
      </c>
      <c r="J32" s="8">
        <f t="shared" si="1"/>
        <v>210</v>
      </c>
      <c r="K32" s="2"/>
      <c r="L32" s="2" t="s">
        <v>69</v>
      </c>
      <c r="M32" s="7">
        <f>AVERAGE(H37:H40)</f>
        <v>0</v>
      </c>
      <c r="N32" s="7">
        <f>AVERAGE(I37:I40)</f>
        <v>210</v>
      </c>
      <c r="O32" s="2"/>
      <c r="P32" s="2"/>
      <c r="Q32" s="2"/>
    </row>
    <row r="33" spans="1:17" ht="15.75" customHeight="1" x14ac:dyDescent="0.25">
      <c r="A33" s="8">
        <f t="shared" si="2"/>
        <v>21</v>
      </c>
      <c r="B33" s="9" t="s">
        <v>60</v>
      </c>
      <c r="C33" s="38">
        <v>0</v>
      </c>
      <c r="D33" s="98">
        <v>210</v>
      </c>
      <c r="E33" s="11">
        <f t="shared" si="0"/>
        <v>210</v>
      </c>
      <c r="F33" s="8">
        <f t="shared" si="3"/>
        <v>69</v>
      </c>
      <c r="G33" s="12" t="s">
        <v>61</v>
      </c>
      <c r="H33" s="38">
        <v>0</v>
      </c>
      <c r="I33" s="98">
        <v>210</v>
      </c>
      <c r="J33" s="8">
        <f t="shared" si="1"/>
        <v>210</v>
      </c>
      <c r="K33" s="2"/>
      <c r="L33" s="2" t="s">
        <v>77</v>
      </c>
      <c r="M33" s="7">
        <f>AVERAGE(H41:H44)</f>
        <v>0</v>
      </c>
      <c r="N33" s="7">
        <f>AVERAGE(I41:I44)</f>
        <v>210</v>
      </c>
      <c r="O33" s="2"/>
      <c r="P33" s="2"/>
      <c r="Q33" s="2"/>
    </row>
    <row r="34" spans="1:17" ht="15.75" customHeight="1" x14ac:dyDescent="0.25">
      <c r="A34" s="8">
        <f t="shared" si="2"/>
        <v>22</v>
      </c>
      <c r="B34" s="9" t="s">
        <v>62</v>
      </c>
      <c r="C34" s="38">
        <v>0</v>
      </c>
      <c r="D34" s="98">
        <v>210</v>
      </c>
      <c r="E34" s="11">
        <f t="shared" si="0"/>
        <v>210</v>
      </c>
      <c r="F34" s="8">
        <f t="shared" si="3"/>
        <v>70</v>
      </c>
      <c r="G34" s="12" t="s">
        <v>63</v>
      </c>
      <c r="H34" s="38">
        <v>0</v>
      </c>
      <c r="I34" s="98">
        <v>210</v>
      </c>
      <c r="J34" s="8">
        <f t="shared" si="1"/>
        <v>210</v>
      </c>
      <c r="K34" s="2"/>
      <c r="L34" s="2" t="s">
        <v>85</v>
      </c>
      <c r="M34" s="7">
        <f>AVERAGE(H45:H48)</f>
        <v>0</v>
      </c>
      <c r="N34" s="7">
        <f>AVERAGE(I45:I48)</f>
        <v>210</v>
      </c>
      <c r="O34" s="2"/>
      <c r="P34" s="2"/>
      <c r="Q34" s="2"/>
    </row>
    <row r="35" spans="1:17" ht="15.75" customHeight="1" x14ac:dyDescent="0.25">
      <c r="A35" s="8">
        <f t="shared" si="2"/>
        <v>23</v>
      </c>
      <c r="B35" s="9" t="s">
        <v>64</v>
      </c>
      <c r="C35" s="38">
        <v>0</v>
      </c>
      <c r="D35" s="98">
        <v>210</v>
      </c>
      <c r="E35" s="11">
        <f t="shared" si="0"/>
        <v>210</v>
      </c>
      <c r="F35" s="8">
        <f t="shared" si="3"/>
        <v>71</v>
      </c>
      <c r="G35" s="12" t="s">
        <v>65</v>
      </c>
      <c r="H35" s="38">
        <v>0</v>
      </c>
      <c r="I35" s="98">
        <v>210</v>
      </c>
      <c r="J35" s="8">
        <f t="shared" si="1"/>
        <v>210</v>
      </c>
      <c r="K35" s="2"/>
      <c r="L35" s="2" t="s">
        <v>93</v>
      </c>
      <c r="M35" s="7">
        <f>AVERAGE(H49:H52)</f>
        <v>0</v>
      </c>
      <c r="N35" s="7">
        <f>AVERAGE(I49:I52)</f>
        <v>210</v>
      </c>
      <c r="O35" s="2"/>
      <c r="P35" s="2"/>
      <c r="Q35" s="2"/>
    </row>
    <row r="36" spans="1:17" ht="15.75" customHeight="1" x14ac:dyDescent="0.25">
      <c r="A36" s="8">
        <f t="shared" si="2"/>
        <v>24</v>
      </c>
      <c r="B36" s="9" t="s">
        <v>66</v>
      </c>
      <c r="C36" s="38">
        <v>0</v>
      </c>
      <c r="D36" s="98">
        <v>210</v>
      </c>
      <c r="E36" s="11">
        <f t="shared" si="0"/>
        <v>210</v>
      </c>
      <c r="F36" s="8">
        <f t="shared" si="3"/>
        <v>72</v>
      </c>
      <c r="G36" s="12" t="s">
        <v>67</v>
      </c>
      <c r="H36" s="38">
        <v>0</v>
      </c>
      <c r="I36" s="98">
        <v>210</v>
      </c>
      <c r="J36" s="8">
        <f t="shared" si="1"/>
        <v>210</v>
      </c>
      <c r="K36" s="2"/>
      <c r="L36" s="107" t="s">
        <v>101</v>
      </c>
      <c r="M36" s="7">
        <f>AVERAGE(H53:H56)</f>
        <v>0</v>
      </c>
      <c r="N36" s="7">
        <f>AVERAGE(I53:I56)</f>
        <v>210</v>
      </c>
      <c r="O36" s="2"/>
      <c r="P36" s="2"/>
      <c r="Q36" s="2"/>
    </row>
    <row r="37" spans="1:17" ht="15.75" customHeight="1" x14ac:dyDescent="0.25">
      <c r="A37" s="8">
        <v>25</v>
      </c>
      <c r="B37" s="9" t="s">
        <v>68</v>
      </c>
      <c r="C37" s="38">
        <v>0</v>
      </c>
      <c r="D37" s="98">
        <v>210</v>
      </c>
      <c r="E37" s="11">
        <f t="shared" si="0"/>
        <v>210</v>
      </c>
      <c r="F37" s="8">
        <v>73</v>
      </c>
      <c r="G37" s="12" t="s">
        <v>69</v>
      </c>
      <c r="H37" s="38">
        <v>0</v>
      </c>
      <c r="I37" s="98">
        <v>210</v>
      </c>
      <c r="J37" s="8">
        <f t="shared" si="1"/>
        <v>210</v>
      </c>
      <c r="K37" s="2"/>
      <c r="L37" s="107" t="s">
        <v>109</v>
      </c>
      <c r="M37" s="7">
        <f>AVERAGE(H57:H60)</f>
        <v>0</v>
      </c>
      <c r="N37" s="7">
        <f>AVERAGE(I57:I60)</f>
        <v>210</v>
      </c>
      <c r="O37" s="2"/>
      <c r="P37" s="2"/>
      <c r="Q37" s="2"/>
    </row>
    <row r="38" spans="1:17" ht="15.75" customHeight="1" x14ac:dyDescent="0.25">
      <c r="A38" s="8">
        <f t="shared" ref="A38:A60" si="4">A37+1</f>
        <v>26</v>
      </c>
      <c r="B38" s="9" t="s">
        <v>70</v>
      </c>
      <c r="C38" s="38">
        <v>0</v>
      </c>
      <c r="D38" s="98">
        <v>210</v>
      </c>
      <c r="E38" s="8">
        <f t="shared" si="0"/>
        <v>210</v>
      </c>
      <c r="F38" s="8">
        <f t="shared" ref="F38:F60" si="5">F37+1</f>
        <v>74</v>
      </c>
      <c r="G38" s="12" t="s">
        <v>71</v>
      </c>
      <c r="H38" s="38">
        <v>0</v>
      </c>
      <c r="I38" s="98">
        <v>210</v>
      </c>
      <c r="J38" s="8">
        <f t="shared" si="1"/>
        <v>210</v>
      </c>
      <c r="K38" s="2"/>
      <c r="L38" s="107" t="s">
        <v>294</v>
      </c>
      <c r="M38" s="107">
        <f>AVERAGE(M14:M37)</f>
        <v>0</v>
      </c>
      <c r="N38" s="107">
        <f>AVERAGE(N14:N37)</f>
        <v>210</v>
      </c>
      <c r="O38" s="2"/>
      <c r="P38" s="2"/>
      <c r="Q38" s="2"/>
    </row>
    <row r="39" spans="1:17" ht="15.75" customHeight="1" x14ac:dyDescent="0.25">
      <c r="A39" s="8">
        <f t="shared" si="4"/>
        <v>27</v>
      </c>
      <c r="B39" s="9" t="s">
        <v>72</v>
      </c>
      <c r="C39" s="38">
        <v>0</v>
      </c>
      <c r="D39" s="98">
        <v>210</v>
      </c>
      <c r="E39" s="8">
        <f t="shared" si="0"/>
        <v>210</v>
      </c>
      <c r="F39" s="8">
        <f t="shared" si="5"/>
        <v>75</v>
      </c>
      <c r="G39" s="12" t="s">
        <v>73</v>
      </c>
      <c r="H39" s="38">
        <v>0</v>
      </c>
      <c r="I39" s="98">
        <v>210</v>
      </c>
      <c r="J39" s="8">
        <f t="shared" si="1"/>
        <v>210</v>
      </c>
      <c r="K39" s="2"/>
      <c r="L39" s="2"/>
      <c r="M39" s="2"/>
      <c r="N39" s="2"/>
      <c r="O39" s="2"/>
      <c r="P39" s="2"/>
      <c r="Q39" s="2"/>
    </row>
    <row r="40" spans="1:17" ht="15.75" customHeight="1" x14ac:dyDescent="0.25">
      <c r="A40" s="8">
        <f t="shared" si="4"/>
        <v>28</v>
      </c>
      <c r="B40" s="9" t="s">
        <v>74</v>
      </c>
      <c r="C40" s="38">
        <v>0</v>
      </c>
      <c r="D40" s="98">
        <v>210</v>
      </c>
      <c r="E40" s="8">
        <f t="shared" si="0"/>
        <v>210</v>
      </c>
      <c r="F40" s="8">
        <f t="shared" si="5"/>
        <v>76</v>
      </c>
      <c r="G40" s="12" t="s">
        <v>75</v>
      </c>
      <c r="H40" s="38">
        <v>0</v>
      </c>
      <c r="I40" s="98">
        <v>210</v>
      </c>
      <c r="J40" s="8">
        <f t="shared" si="1"/>
        <v>210</v>
      </c>
      <c r="K40" s="2"/>
      <c r="L40" s="2"/>
      <c r="M40" s="2"/>
      <c r="N40" s="2"/>
      <c r="O40" s="2"/>
      <c r="P40" s="2"/>
      <c r="Q40" s="2"/>
    </row>
    <row r="41" spans="1:17" ht="15.75" customHeight="1" x14ac:dyDescent="0.25">
      <c r="A41" s="8">
        <f t="shared" si="4"/>
        <v>29</v>
      </c>
      <c r="B41" s="9" t="s">
        <v>76</v>
      </c>
      <c r="C41" s="38">
        <v>0</v>
      </c>
      <c r="D41" s="98">
        <v>210</v>
      </c>
      <c r="E41" s="8">
        <f t="shared" si="0"/>
        <v>210</v>
      </c>
      <c r="F41" s="8">
        <f t="shared" si="5"/>
        <v>77</v>
      </c>
      <c r="G41" s="12" t="s">
        <v>77</v>
      </c>
      <c r="H41" s="38">
        <v>0</v>
      </c>
      <c r="I41" s="98">
        <v>210</v>
      </c>
      <c r="J41" s="8">
        <f t="shared" si="1"/>
        <v>210</v>
      </c>
      <c r="K41" s="2"/>
      <c r="L41" s="2"/>
      <c r="M41" s="2"/>
      <c r="N41" s="2"/>
      <c r="O41" s="2"/>
      <c r="P41" s="2"/>
      <c r="Q41" s="2"/>
    </row>
    <row r="42" spans="1:17" ht="15.75" customHeight="1" x14ac:dyDescent="0.25">
      <c r="A42" s="8">
        <f t="shared" si="4"/>
        <v>30</v>
      </c>
      <c r="B42" s="9" t="s">
        <v>78</v>
      </c>
      <c r="C42" s="38">
        <v>0</v>
      </c>
      <c r="D42" s="98">
        <v>210</v>
      </c>
      <c r="E42" s="8">
        <f t="shared" si="0"/>
        <v>210</v>
      </c>
      <c r="F42" s="8">
        <f t="shared" si="5"/>
        <v>78</v>
      </c>
      <c r="G42" s="12" t="s">
        <v>79</v>
      </c>
      <c r="H42" s="38">
        <v>0</v>
      </c>
      <c r="I42" s="98">
        <v>210</v>
      </c>
      <c r="J42" s="8">
        <f t="shared" si="1"/>
        <v>210</v>
      </c>
      <c r="K42" s="2"/>
      <c r="L42" s="2"/>
      <c r="M42" s="2"/>
      <c r="N42" s="2"/>
      <c r="O42" s="2"/>
      <c r="P42" s="2"/>
      <c r="Q42" s="2"/>
    </row>
    <row r="43" spans="1:17" ht="15.75" customHeight="1" x14ac:dyDescent="0.25">
      <c r="A43" s="8">
        <f t="shared" si="4"/>
        <v>31</v>
      </c>
      <c r="B43" s="9" t="s">
        <v>80</v>
      </c>
      <c r="C43" s="38">
        <v>0</v>
      </c>
      <c r="D43" s="98">
        <v>210</v>
      </c>
      <c r="E43" s="8">
        <f t="shared" si="0"/>
        <v>210</v>
      </c>
      <c r="F43" s="8">
        <f t="shared" si="5"/>
        <v>79</v>
      </c>
      <c r="G43" s="12" t="s">
        <v>81</v>
      </c>
      <c r="H43" s="38">
        <v>0</v>
      </c>
      <c r="I43" s="98">
        <v>210</v>
      </c>
      <c r="J43" s="8">
        <f t="shared" si="1"/>
        <v>210</v>
      </c>
      <c r="K43" s="2"/>
      <c r="L43" s="2"/>
      <c r="M43" s="2"/>
      <c r="N43" s="2"/>
      <c r="O43" s="2"/>
      <c r="P43" s="2"/>
      <c r="Q43" s="2"/>
    </row>
    <row r="44" spans="1:17" ht="15.75" customHeight="1" x14ac:dyDescent="0.25">
      <c r="A44" s="8">
        <f t="shared" si="4"/>
        <v>32</v>
      </c>
      <c r="B44" s="9" t="s">
        <v>82</v>
      </c>
      <c r="C44" s="38">
        <v>0</v>
      </c>
      <c r="D44" s="98">
        <v>210</v>
      </c>
      <c r="E44" s="8">
        <f t="shared" si="0"/>
        <v>210</v>
      </c>
      <c r="F44" s="8">
        <f t="shared" si="5"/>
        <v>80</v>
      </c>
      <c r="G44" s="12" t="s">
        <v>83</v>
      </c>
      <c r="H44" s="38">
        <v>0</v>
      </c>
      <c r="I44" s="98">
        <v>210</v>
      </c>
      <c r="J44" s="8">
        <f t="shared" si="1"/>
        <v>210</v>
      </c>
      <c r="K44" s="2"/>
      <c r="L44" s="2"/>
      <c r="M44" s="2"/>
      <c r="N44" s="2"/>
      <c r="O44" s="2"/>
      <c r="P44" s="2"/>
      <c r="Q44" s="2"/>
    </row>
    <row r="45" spans="1:17" ht="15.75" customHeight="1" x14ac:dyDescent="0.25">
      <c r="A45" s="8">
        <f t="shared" si="4"/>
        <v>33</v>
      </c>
      <c r="B45" s="9" t="s">
        <v>84</v>
      </c>
      <c r="C45" s="38">
        <v>0</v>
      </c>
      <c r="D45" s="98">
        <v>210</v>
      </c>
      <c r="E45" s="8">
        <f t="shared" si="0"/>
        <v>210</v>
      </c>
      <c r="F45" s="8">
        <f t="shared" si="5"/>
        <v>81</v>
      </c>
      <c r="G45" s="12" t="s">
        <v>85</v>
      </c>
      <c r="H45" s="38">
        <v>0</v>
      </c>
      <c r="I45" s="98">
        <v>210</v>
      </c>
      <c r="J45" s="8">
        <f t="shared" si="1"/>
        <v>210</v>
      </c>
      <c r="K45" s="2"/>
      <c r="L45" s="2"/>
      <c r="M45" s="2"/>
      <c r="N45" s="2"/>
      <c r="O45" s="2"/>
      <c r="P45" s="2"/>
      <c r="Q45" s="2"/>
    </row>
    <row r="46" spans="1:17" ht="15.75" customHeight="1" x14ac:dyDescent="0.25">
      <c r="A46" s="8">
        <f t="shared" si="4"/>
        <v>34</v>
      </c>
      <c r="B46" s="9" t="s">
        <v>86</v>
      </c>
      <c r="C46" s="38">
        <v>0</v>
      </c>
      <c r="D46" s="98">
        <v>210</v>
      </c>
      <c r="E46" s="8">
        <f t="shared" si="0"/>
        <v>210</v>
      </c>
      <c r="F46" s="8">
        <f t="shared" si="5"/>
        <v>82</v>
      </c>
      <c r="G46" s="12" t="s">
        <v>87</v>
      </c>
      <c r="H46" s="38">
        <v>0</v>
      </c>
      <c r="I46" s="98">
        <v>210</v>
      </c>
      <c r="J46" s="8">
        <f t="shared" si="1"/>
        <v>210</v>
      </c>
      <c r="K46" s="2"/>
      <c r="L46" s="2"/>
      <c r="M46" s="2"/>
      <c r="N46" s="2"/>
      <c r="O46" s="2"/>
      <c r="P46" s="2"/>
      <c r="Q46" s="2"/>
    </row>
    <row r="47" spans="1:17" ht="15.75" customHeight="1" x14ac:dyDescent="0.25">
      <c r="A47" s="8">
        <f t="shared" si="4"/>
        <v>35</v>
      </c>
      <c r="B47" s="9" t="s">
        <v>88</v>
      </c>
      <c r="C47" s="38">
        <v>0</v>
      </c>
      <c r="D47" s="98">
        <v>210</v>
      </c>
      <c r="E47" s="8">
        <f t="shared" si="0"/>
        <v>210</v>
      </c>
      <c r="F47" s="8">
        <f t="shared" si="5"/>
        <v>83</v>
      </c>
      <c r="G47" s="12" t="s">
        <v>89</v>
      </c>
      <c r="H47" s="38">
        <v>0</v>
      </c>
      <c r="I47" s="98">
        <v>210</v>
      </c>
      <c r="J47" s="8">
        <f t="shared" si="1"/>
        <v>210</v>
      </c>
      <c r="K47" s="2"/>
      <c r="L47" s="2"/>
      <c r="M47" s="2"/>
      <c r="N47" s="2"/>
      <c r="O47" s="2"/>
      <c r="P47" s="2"/>
      <c r="Q47" s="2"/>
    </row>
    <row r="48" spans="1:17" ht="15.75" customHeight="1" x14ac:dyDescent="0.25">
      <c r="A48" s="8">
        <f t="shared" si="4"/>
        <v>36</v>
      </c>
      <c r="B48" s="9" t="s">
        <v>90</v>
      </c>
      <c r="C48" s="38">
        <v>0</v>
      </c>
      <c r="D48" s="98">
        <v>210</v>
      </c>
      <c r="E48" s="8">
        <f t="shared" si="0"/>
        <v>210</v>
      </c>
      <c r="F48" s="8">
        <f t="shared" si="5"/>
        <v>84</v>
      </c>
      <c r="G48" s="12" t="s">
        <v>91</v>
      </c>
      <c r="H48" s="38">
        <v>0</v>
      </c>
      <c r="I48" s="98">
        <v>210</v>
      </c>
      <c r="J48" s="8">
        <f t="shared" si="1"/>
        <v>210</v>
      </c>
      <c r="K48" s="2"/>
      <c r="L48" s="2"/>
      <c r="M48" s="2"/>
      <c r="N48" s="2"/>
      <c r="O48" s="2"/>
      <c r="P48" s="2"/>
      <c r="Q48" s="2"/>
    </row>
    <row r="49" spans="1:17" ht="15.75" customHeight="1" x14ac:dyDescent="0.25">
      <c r="A49" s="8">
        <f t="shared" si="4"/>
        <v>37</v>
      </c>
      <c r="B49" s="9" t="s">
        <v>92</v>
      </c>
      <c r="C49" s="38">
        <v>0</v>
      </c>
      <c r="D49" s="98">
        <v>210</v>
      </c>
      <c r="E49" s="8">
        <f t="shared" si="0"/>
        <v>210</v>
      </c>
      <c r="F49" s="8">
        <f t="shared" si="5"/>
        <v>85</v>
      </c>
      <c r="G49" s="12" t="s">
        <v>93</v>
      </c>
      <c r="H49" s="38">
        <v>0</v>
      </c>
      <c r="I49" s="98">
        <v>210</v>
      </c>
      <c r="J49" s="8">
        <f t="shared" si="1"/>
        <v>210</v>
      </c>
      <c r="K49" s="2"/>
      <c r="L49" s="2"/>
      <c r="M49" s="2"/>
      <c r="N49" s="2"/>
      <c r="O49" s="2"/>
      <c r="P49" s="2"/>
      <c r="Q49" s="2"/>
    </row>
    <row r="50" spans="1:17" ht="15.75" customHeight="1" x14ac:dyDescent="0.25">
      <c r="A50" s="8">
        <f t="shared" si="4"/>
        <v>38</v>
      </c>
      <c r="B50" s="12" t="s">
        <v>94</v>
      </c>
      <c r="C50" s="38">
        <v>0</v>
      </c>
      <c r="D50" s="98">
        <v>210</v>
      </c>
      <c r="E50" s="8">
        <f t="shared" si="0"/>
        <v>210</v>
      </c>
      <c r="F50" s="8">
        <f t="shared" si="5"/>
        <v>86</v>
      </c>
      <c r="G50" s="12" t="s">
        <v>95</v>
      </c>
      <c r="H50" s="38">
        <v>0</v>
      </c>
      <c r="I50" s="98">
        <v>210</v>
      </c>
      <c r="J50" s="8">
        <f t="shared" si="1"/>
        <v>210</v>
      </c>
      <c r="K50" s="2"/>
      <c r="L50" s="2"/>
      <c r="M50" s="2"/>
      <c r="N50" s="2"/>
      <c r="O50" s="2"/>
      <c r="P50" s="2"/>
      <c r="Q50" s="2"/>
    </row>
    <row r="51" spans="1:17" ht="15.75" customHeight="1" x14ac:dyDescent="0.25">
      <c r="A51" s="8">
        <f t="shared" si="4"/>
        <v>39</v>
      </c>
      <c r="B51" s="12" t="s">
        <v>96</v>
      </c>
      <c r="C51" s="38">
        <v>0</v>
      </c>
      <c r="D51" s="98">
        <v>210</v>
      </c>
      <c r="E51" s="8">
        <f t="shared" si="0"/>
        <v>210</v>
      </c>
      <c r="F51" s="8">
        <f t="shared" si="5"/>
        <v>87</v>
      </c>
      <c r="G51" s="12" t="s">
        <v>97</v>
      </c>
      <c r="H51" s="38">
        <v>0</v>
      </c>
      <c r="I51" s="98">
        <v>210</v>
      </c>
      <c r="J51" s="8">
        <f t="shared" si="1"/>
        <v>210</v>
      </c>
      <c r="K51" s="2"/>
      <c r="L51" s="2"/>
      <c r="M51" s="2"/>
      <c r="N51" s="2"/>
      <c r="O51" s="2"/>
      <c r="P51" s="2"/>
      <c r="Q51" s="2"/>
    </row>
    <row r="52" spans="1:17" ht="15.75" customHeight="1" x14ac:dyDescent="0.25">
      <c r="A52" s="8">
        <f t="shared" si="4"/>
        <v>40</v>
      </c>
      <c r="B52" s="12" t="s">
        <v>98</v>
      </c>
      <c r="C52" s="38">
        <v>0</v>
      </c>
      <c r="D52" s="98">
        <v>210</v>
      </c>
      <c r="E52" s="8">
        <f t="shared" si="0"/>
        <v>210</v>
      </c>
      <c r="F52" s="8">
        <f t="shared" si="5"/>
        <v>88</v>
      </c>
      <c r="G52" s="12" t="s">
        <v>99</v>
      </c>
      <c r="H52" s="38">
        <v>0</v>
      </c>
      <c r="I52" s="98">
        <v>210</v>
      </c>
      <c r="J52" s="8">
        <f t="shared" si="1"/>
        <v>210</v>
      </c>
      <c r="K52" s="2"/>
      <c r="L52" s="2"/>
      <c r="M52" s="2"/>
      <c r="N52" s="2"/>
      <c r="O52" s="2"/>
      <c r="P52" s="2"/>
      <c r="Q52" s="2"/>
    </row>
    <row r="53" spans="1:17" ht="15.75" customHeight="1" x14ac:dyDescent="0.25">
      <c r="A53" s="8">
        <f t="shared" si="4"/>
        <v>41</v>
      </c>
      <c r="B53" s="12" t="s">
        <v>100</v>
      </c>
      <c r="C53" s="38">
        <v>0</v>
      </c>
      <c r="D53" s="98">
        <v>210</v>
      </c>
      <c r="E53" s="8">
        <f t="shared" si="0"/>
        <v>210</v>
      </c>
      <c r="F53" s="8">
        <f t="shared" si="5"/>
        <v>89</v>
      </c>
      <c r="G53" s="12" t="s">
        <v>101</v>
      </c>
      <c r="H53" s="38">
        <v>0</v>
      </c>
      <c r="I53" s="98">
        <v>210</v>
      </c>
      <c r="J53" s="8">
        <f t="shared" si="1"/>
        <v>210</v>
      </c>
      <c r="K53" s="2"/>
      <c r="L53" s="13"/>
      <c r="M53" s="13"/>
      <c r="N53" s="13"/>
      <c r="O53" s="2"/>
      <c r="P53" s="2"/>
      <c r="Q53" s="2"/>
    </row>
    <row r="54" spans="1:17" ht="15.75" customHeight="1" x14ac:dyDescent="0.25">
      <c r="A54" s="8">
        <f t="shared" si="4"/>
        <v>42</v>
      </c>
      <c r="B54" s="12" t="s">
        <v>102</v>
      </c>
      <c r="C54" s="38">
        <v>0</v>
      </c>
      <c r="D54" s="98">
        <v>210</v>
      </c>
      <c r="E54" s="8">
        <f t="shared" si="0"/>
        <v>210</v>
      </c>
      <c r="F54" s="8">
        <f t="shared" si="5"/>
        <v>90</v>
      </c>
      <c r="G54" s="12" t="s">
        <v>103</v>
      </c>
      <c r="H54" s="38">
        <v>0</v>
      </c>
      <c r="I54" s="98">
        <v>210</v>
      </c>
      <c r="J54" s="8">
        <f t="shared" si="1"/>
        <v>210</v>
      </c>
      <c r="K54" s="2"/>
      <c r="L54" s="13"/>
      <c r="M54" s="13"/>
      <c r="N54" s="13"/>
      <c r="O54" s="2"/>
      <c r="P54" s="2"/>
      <c r="Q54" s="2"/>
    </row>
    <row r="55" spans="1:17" ht="15.75" customHeight="1" x14ac:dyDescent="0.25">
      <c r="A55" s="8">
        <f t="shared" si="4"/>
        <v>43</v>
      </c>
      <c r="B55" s="12" t="s">
        <v>104</v>
      </c>
      <c r="C55" s="38">
        <v>0</v>
      </c>
      <c r="D55" s="98">
        <v>210</v>
      </c>
      <c r="E55" s="8">
        <f t="shared" si="0"/>
        <v>210</v>
      </c>
      <c r="F55" s="8">
        <f t="shared" si="5"/>
        <v>91</v>
      </c>
      <c r="G55" s="12" t="s">
        <v>105</v>
      </c>
      <c r="H55" s="38">
        <v>0</v>
      </c>
      <c r="I55" s="98">
        <v>210</v>
      </c>
      <c r="J55" s="8">
        <f t="shared" si="1"/>
        <v>210</v>
      </c>
      <c r="K55" s="2"/>
      <c r="L55" s="13"/>
      <c r="M55" s="13"/>
      <c r="N55" s="13"/>
      <c r="O55" s="2"/>
      <c r="P55" s="2"/>
      <c r="Q55" s="2"/>
    </row>
    <row r="56" spans="1:17" ht="15.75" customHeight="1" x14ac:dyDescent="0.25">
      <c r="A56" s="8">
        <f t="shared" si="4"/>
        <v>44</v>
      </c>
      <c r="B56" s="12" t="s">
        <v>106</v>
      </c>
      <c r="C56" s="38">
        <v>0</v>
      </c>
      <c r="D56" s="98">
        <v>210</v>
      </c>
      <c r="E56" s="8">
        <f t="shared" si="0"/>
        <v>210</v>
      </c>
      <c r="F56" s="8">
        <f t="shared" si="5"/>
        <v>92</v>
      </c>
      <c r="G56" s="12" t="s">
        <v>107</v>
      </c>
      <c r="H56" s="38">
        <v>0</v>
      </c>
      <c r="I56" s="98">
        <v>210</v>
      </c>
      <c r="J56" s="8">
        <f t="shared" si="1"/>
        <v>210</v>
      </c>
      <c r="K56" s="2"/>
      <c r="L56" s="13"/>
      <c r="M56" s="13"/>
      <c r="N56" s="13"/>
      <c r="O56" s="2"/>
      <c r="P56" s="2"/>
      <c r="Q56" s="2"/>
    </row>
    <row r="57" spans="1:17" ht="15.75" customHeight="1" x14ac:dyDescent="0.25">
      <c r="A57" s="8">
        <f t="shared" si="4"/>
        <v>45</v>
      </c>
      <c r="B57" s="12" t="s">
        <v>108</v>
      </c>
      <c r="C57" s="38">
        <v>0</v>
      </c>
      <c r="D57" s="98">
        <v>210</v>
      </c>
      <c r="E57" s="8">
        <f t="shared" si="0"/>
        <v>210</v>
      </c>
      <c r="F57" s="8">
        <f t="shared" si="5"/>
        <v>93</v>
      </c>
      <c r="G57" s="12" t="s">
        <v>109</v>
      </c>
      <c r="H57" s="38">
        <v>0</v>
      </c>
      <c r="I57" s="98">
        <v>210</v>
      </c>
      <c r="J57" s="8">
        <f t="shared" si="1"/>
        <v>210</v>
      </c>
      <c r="K57" s="2"/>
      <c r="L57" s="14"/>
      <c r="M57" s="13"/>
      <c r="N57" s="15"/>
      <c r="O57" s="2"/>
      <c r="P57" s="2"/>
      <c r="Q57" s="2"/>
    </row>
    <row r="58" spans="1:17" ht="15.75" customHeight="1" x14ac:dyDescent="0.25">
      <c r="A58" s="8">
        <f t="shared" si="4"/>
        <v>46</v>
      </c>
      <c r="B58" s="12" t="s">
        <v>110</v>
      </c>
      <c r="C58" s="38">
        <v>0</v>
      </c>
      <c r="D58" s="98">
        <v>210</v>
      </c>
      <c r="E58" s="8">
        <f t="shared" si="0"/>
        <v>210</v>
      </c>
      <c r="F58" s="8">
        <f t="shared" si="5"/>
        <v>94</v>
      </c>
      <c r="G58" s="12" t="s">
        <v>111</v>
      </c>
      <c r="H58" s="38">
        <v>0</v>
      </c>
      <c r="I58" s="98">
        <v>210</v>
      </c>
      <c r="J58" s="8">
        <f t="shared" si="1"/>
        <v>210</v>
      </c>
      <c r="K58" s="2"/>
      <c r="L58" s="16"/>
      <c r="M58" s="13"/>
      <c r="N58" s="15"/>
      <c r="O58" s="2"/>
      <c r="P58" s="2"/>
      <c r="Q58" s="2"/>
    </row>
    <row r="59" spans="1:17" ht="15.75" customHeight="1" x14ac:dyDescent="0.25">
      <c r="A59" s="17">
        <f t="shared" si="4"/>
        <v>47</v>
      </c>
      <c r="B59" s="18" t="s">
        <v>112</v>
      </c>
      <c r="C59" s="38">
        <v>0</v>
      </c>
      <c r="D59" s="98">
        <v>210</v>
      </c>
      <c r="E59" s="17">
        <f t="shared" si="0"/>
        <v>210</v>
      </c>
      <c r="F59" s="17">
        <f t="shared" si="5"/>
        <v>95</v>
      </c>
      <c r="G59" s="18" t="s">
        <v>113</v>
      </c>
      <c r="H59" s="38">
        <v>0</v>
      </c>
      <c r="I59" s="98">
        <v>210</v>
      </c>
      <c r="J59" s="17">
        <f t="shared" si="1"/>
        <v>210</v>
      </c>
      <c r="K59" s="2"/>
      <c r="L59" s="16"/>
      <c r="M59" s="19"/>
      <c r="N59" s="15"/>
      <c r="O59" s="2"/>
      <c r="P59" s="2"/>
      <c r="Q59" s="2"/>
    </row>
    <row r="60" spans="1:17" ht="15.75" customHeight="1" x14ac:dyDescent="0.25">
      <c r="A60" s="17">
        <f t="shared" si="4"/>
        <v>48</v>
      </c>
      <c r="B60" s="18" t="s">
        <v>114</v>
      </c>
      <c r="C60" s="38">
        <v>0</v>
      </c>
      <c r="D60" s="98">
        <v>210</v>
      </c>
      <c r="E60" s="17">
        <f t="shared" si="0"/>
        <v>210</v>
      </c>
      <c r="F60" s="17">
        <f t="shared" si="5"/>
        <v>96</v>
      </c>
      <c r="G60" s="18" t="s">
        <v>115</v>
      </c>
      <c r="H60" s="38">
        <v>0</v>
      </c>
      <c r="I60" s="98">
        <v>210</v>
      </c>
      <c r="J60" s="17">
        <f t="shared" si="1"/>
        <v>210</v>
      </c>
      <c r="K60" s="2"/>
      <c r="L60" s="16"/>
      <c r="M60" s="19"/>
      <c r="N60" s="2"/>
      <c r="O60" s="2"/>
      <c r="P60" s="2"/>
      <c r="Q60" s="2"/>
    </row>
    <row r="61" spans="1:17" ht="19.5" customHeight="1" x14ac:dyDescent="0.3">
      <c r="A61" s="127" t="s">
        <v>116</v>
      </c>
      <c r="B61" s="128"/>
      <c r="C61" s="128"/>
      <c r="D61" s="129"/>
      <c r="E61" s="130" t="s">
        <v>117</v>
      </c>
      <c r="F61" s="131"/>
      <c r="G61" s="131"/>
      <c r="H61" s="131"/>
      <c r="I61" s="131"/>
      <c r="J61" s="132"/>
      <c r="K61" s="2"/>
      <c r="L61" s="14"/>
      <c r="M61" s="2"/>
      <c r="N61" s="2"/>
      <c r="O61" s="45"/>
      <c r="P61" s="2"/>
      <c r="Q61" s="2"/>
    </row>
    <row r="62" spans="1:17" ht="89.25" customHeight="1" x14ac:dyDescent="0.25">
      <c r="A62" s="172" t="s">
        <v>272</v>
      </c>
      <c r="B62" s="173"/>
      <c r="C62" s="173"/>
      <c r="D62" s="173"/>
      <c r="E62" s="173"/>
      <c r="F62" s="173"/>
      <c r="G62" s="174"/>
      <c r="H62" s="20" t="s">
        <v>118</v>
      </c>
      <c r="I62" s="20" t="s">
        <v>119</v>
      </c>
      <c r="J62" s="20" t="s">
        <v>120</v>
      </c>
      <c r="K62" s="2"/>
      <c r="L62" s="16"/>
      <c r="M62" s="7"/>
      <c r="N62" s="7"/>
      <c r="O62" s="7"/>
      <c r="P62" s="7"/>
      <c r="Q62" s="7"/>
    </row>
    <row r="63" spans="1:17" ht="24.75" customHeight="1" x14ac:dyDescent="0.25">
      <c r="A63" s="154"/>
      <c r="B63" s="155"/>
      <c r="C63" s="155"/>
      <c r="D63" s="155"/>
      <c r="E63" s="142" t="s">
        <v>289</v>
      </c>
      <c r="F63" s="143"/>
      <c r="G63" s="144"/>
      <c r="H63" s="21">
        <v>0</v>
      </c>
      <c r="I63" s="21">
        <v>4.8739999999999997</v>
      </c>
      <c r="J63" s="21">
        <f>H63+I63</f>
        <v>4.8739999999999997</v>
      </c>
      <c r="K63" s="2"/>
      <c r="L63" s="22">
        <f>680.833+75.166</f>
        <v>755.99900000000002</v>
      </c>
      <c r="M63" s="32">
        <f>L63/1000</f>
        <v>0.75599899999999998</v>
      </c>
      <c r="N63" s="4"/>
      <c r="O63" s="7"/>
      <c r="P63" s="7"/>
      <c r="Q63" s="7"/>
    </row>
    <row r="64" spans="1:17" ht="23.25" customHeight="1" x14ac:dyDescent="0.25">
      <c r="A64" s="156"/>
      <c r="B64" s="157"/>
      <c r="C64" s="157"/>
      <c r="D64" s="157"/>
      <c r="E64" s="145" t="s">
        <v>290</v>
      </c>
      <c r="F64" s="146"/>
      <c r="G64" s="147"/>
      <c r="H64" s="36">
        <v>0</v>
      </c>
      <c r="I64" s="36">
        <f>L82</f>
        <v>0.75599899999999998</v>
      </c>
      <c r="J64" s="36">
        <f>H64+I64</f>
        <v>0.75599899999999998</v>
      </c>
      <c r="K64" s="2"/>
      <c r="L64" s="24"/>
      <c r="M64" s="24"/>
      <c r="N64" s="4"/>
      <c r="O64" s="7"/>
      <c r="P64" s="7"/>
      <c r="Q64" s="7"/>
    </row>
    <row r="65" spans="1:17" ht="16.5" customHeight="1" x14ac:dyDescent="0.25">
      <c r="A65" s="25"/>
      <c r="B65" s="7" t="s">
        <v>121</v>
      </c>
      <c r="C65" s="7"/>
      <c r="D65" s="7"/>
      <c r="E65" s="7"/>
      <c r="F65" s="7"/>
      <c r="G65" s="7"/>
      <c r="H65" s="7"/>
      <c r="I65" s="7"/>
      <c r="J65" s="26"/>
      <c r="K65" s="2"/>
      <c r="L65" s="4"/>
      <c r="M65" s="4"/>
      <c r="N65" s="4"/>
      <c r="O65" s="23" t="s">
        <v>122</v>
      </c>
      <c r="P65" s="23" t="s">
        <v>123</v>
      </c>
      <c r="Q65" s="7"/>
    </row>
    <row r="66" spans="1:17" ht="37.5" customHeight="1" x14ac:dyDescent="0.25">
      <c r="A66" s="148" t="s">
        <v>291</v>
      </c>
      <c r="B66" s="149"/>
      <c r="C66" s="149"/>
      <c r="D66" s="149"/>
      <c r="E66" s="149"/>
      <c r="F66" s="149"/>
      <c r="G66" s="149"/>
      <c r="H66" s="149"/>
      <c r="I66" s="149"/>
      <c r="J66" s="150"/>
      <c r="K66" s="2" t="s">
        <v>124</v>
      </c>
      <c r="L66" s="24"/>
      <c r="M66" s="27">
        <v>9.5000000000000001E-2</v>
      </c>
      <c r="N66" s="28">
        <v>0.57599999999999996</v>
      </c>
      <c r="O66" s="29">
        <f>M66+N66</f>
        <v>0.67099999999999993</v>
      </c>
      <c r="P66" s="29">
        <f>O66/J63*100</f>
        <v>13.766926549035698</v>
      </c>
      <c r="Q66" s="7"/>
    </row>
    <row r="67" spans="1:17" ht="25.5" customHeight="1" x14ac:dyDescent="0.25">
      <c r="A67" s="30"/>
      <c r="B67" s="31"/>
      <c r="C67" s="31"/>
      <c r="D67" s="31"/>
      <c r="E67" s="31"/>
      <c r="F67" s="31"/>
      <c r="G67" s="31"/>
      <c r="H67" s="151" t="s">
        <v>125</v>
      </c>
      <c r="I67" s="152"/>
      <c r="J67" s="153"/>
      <c r="K67" s="2"/>
      <c r="L67" s="4"/>
      <c r="M67" s="29">
        <f>H63+H64-M66-0.018</f>
        <v>-0.113</v>
      </c>
      <c r="N67" s="29">
        <f>I63+I64-N66-0.018</f>
        <v>5.0359990000000003</v>
      </c>
      <c r="O67" s="7"/>
      <c r="P67" s="7"/>
      <c r="Q67" s="7"/>
    </row>
    <row r="68" spans="1:17" ht="25.5" customHeight="1" x14ac:dyDescent="0.25">
      <c r="A68" s="40"/>
      <c r="B68" s="40"/>
      <c r="C68" s="40"/>
      <c r="D68" s="40"/>
      <c r="E68" s="40"/>
      <c r="F68" s="40"/>
      <c r="G68" s="40"/>
      <c r="H68" s="41"/>
      <c r="I68" s="42"/>
      <c r="J68" s="42"/>
      <c r="K68" s="2"/>
      <c r="L68" s="23" t="s">
        <v>130</v>
      </c>
      <c r="M68" s="29">
        <v>0</v>
      </c>
      <c r="N68" s="29">
        <v>0</v>
      </c>
      <c r="O68" s="7"/>
      <c r="P68" s="7"/>
      <c r="Q68" s="7"/>
    </row>
    <row r="69" spans="1:17" ht="33.75" customHeight="1" x14ac:dyDescent="0.25">
      <c r="A69" s="2"/>
      <c r="B69" s="2"/>
      <c r="C69" s="2"/>
      <c r="D69" s="2"/>
      <c r="E69" s="2"/>
      <c r="F69" s="2"/>
      <c r="G69" s="2"/>
      <c r="H69" s="2"/>
      <c r="I69" s="2"/>
      <c r="J69" s="2"/>
      <c r="K69" s="2"/>
      <c r="L69" s="4"/>
      <c r="M69" s="32">
        <f>(M67+M68)/24</f>
        <v>-4.7083333333333335E-3</v>
      </c>
      <c r="N69" s="32">
        <f>(N67+N68)/24</f>
        <v>0.20983329166666667</v>
      </c>
      <c r="O69" s="23"/>
      <c r="P69" s="32">
        <f>M69+N69</f>
        <v>0.20512495833333333</v>
      </c>
      <c r="Q69" s="7"/>
    </row>
    <row r="70" spans="1:17" ht="15.75" customHeight="1" x14ac:dyDescent="0.25">
      <c r="A70" s="2"/>
      <c r="B70" s="2"/>
      <c r="C70" s="2"/>
      <c r="D70" s="2"/>
      <c r="E70" s="2"/>
      <c r="F70" s="2"/>
      <c r="G70" s="2"/>
      <c r="H70" s="2"/>
      <c r="I70" s="2"/>
      <c r="J70" s="2"/>
      <c r="K70" s="2"/>
      <c r="L70" s="7"/>
      <c r="M70" s="29">
        <f>M69*1000</f>
        <v>-4.708333333333333</v>
      </c>
      <c r="N70" s="29">
        <f>N69*1000</f>
        <v>209.83329166666667</v>
      </c>
      <c r="O70" s="23"/>
      <c r="P70" s="29">
        <f>M70+N70</f>
        <v>205.12495833333332</v>
      </c>
      <c r="Q70" s="7"/>
    </row>
    <row r="71" spans="1:17" ht="15.75" customHeight="1" x14ac:dyDescent="0.25">
      <c r="A71" s="2"/>
      <c r="B71" s="2"/>
      <c r="C71" s="2"/>
      <c r="D71" s="2"/>
      <c r="E71" s="2"/>
      <c r="F71" s="2" t="s">
        <v>124</v>
      </c>
      <c r="G71" s="2"/>
      <c r="H71" s="2"/>
      <c r="I71" s="2"/>
      <c r="J71" s="2"/>
      <c r="K71" s="2"/>
      <c r="L71" s="2"/>
      <c r="M71" s="34"/>
      <c r="N71" s="34"/>
      <c r="O71" s="2"/>
      <c r="P71" s="2"/>
      <c r="Q71" s="2"/>
    </row>
    <row r="72" spans="1:17" ht="15.75" customHeight="1" x14ac:dyDescent="0.25">
      <c r="A72" s="133"/>
      <c r="B72" s="134"/>
      <c r="C72" s="134"/>
      <c r="D72" s="134"/>
      <c r="E72" s="105"/>
      <c r="F72" s="2"/>
      <c r="G72" s="2"/>
      <c r="H72" s="2"/>
      <c r="I72" s="2"/>
      <c r="J72" s="105"/>
      <c r="K72" s="2"/>
      <c r="L72" s="2"/>
      <c r="M72" s="2"/>
      <c r="N72" s="2"/>
      <c r="O72" s="2"/>
      <c r="P72" s="2"/>
      <c r="Q72" s="2"/>
    </row>
    <row r="73" spans="1:17" ht="15.75" customHeight="1" x14ac:dyDescent="0.25">
      <c r="A73" s="2"/>
      <c r="B73" s="2"/>
      <c r="C73" s="2"/>
      <c r="D73" s="2"/>
      <c r="E73" s="2"/>
      <c r="F73" s="2"/>
      <c r="G73" s="2"/>
      <c r="H73" s="2"/>
      <c r="I73" s="2"/>
      <c r="J73" s="2"/>
      <c r="K73" s="2"/>
      <c r="L73" s="2"/>
      <c r="M73" s="2"/>
      <c r="N73" s="2"/>
      <c r="O73" s="2"/>
      <c r="P73" s="2"/>
      <c r="Q73" s="2"/>
    </row>
    <row r="74" spans="1:17" ht="15.75" customHeight="1" x14ac:dyDescent="0.25">
      <c r="A74" s="2"/>
      <c r="B74" s="2"/>
      <c r="C74" s="2"/>
      <c r="D74" s="2"/>
      <c r="E74" s="33"/>
      <c r="F74" s="2"/>
      <c r="G74" s="2"/>
      <c r="H74" s="2"/>
      <c r="I74" s="2"/>
      <c r="J74" s="2"/>
      <c r="K74" s="16"/>
      <c r="L74" s="16"/>
      <c r="M74" s="2"/>
      <c r="N74" s="2"/>
      <c r="O74" s="2"/>
      <c r="P74" s="2"/>
      <c r="Q74" s="2"/>
    </row>
    <row r="75" spans="1:17" ht="15.75" customHeight="1" x14ac:dyDescent="0.25">
      <c r="A75" s="2"/>
      <c r="B75" s="2"/>
      <c r="C75" s="2"/>
      <c r="D75" s="2"/>
      <c r="E75" s="2"/>
      <c r="F75" s="2"/>
      <c r="G75" s="2"/>
      <c r="H75" s="2"/>
      <c r="I75" s="2"/>
      <c r="J75" s="2"/>
      <c r="K75" s="16"/>
      <c r="L75" s="16"/>
      <c r="M75" s="2"/>
      <c r="N75" s="2"/>
      <c r="O75" s="2"/>
      <c r="P75" s="2"/>
      <c r="Q75" s="2"/>
    </row>
    <row r="76" spans="1:17" ht="15.75" customHeight="1" x14ac:dyDescent="0.25">
      <c r="A76" s="2"/>
      <c r="B76" s="2"/>
      <c r="C76" s="2"/>
      <c r="D76" s="2"/>
      <c r="E76" s="2"/>
      <c r="F76" s="2"/>
      <c r="G76" s="2"/>
      <c r="H76" s="2"/>
      <c r="I76" s="2"/>
      <c r="J76" s="2"/>
      <c r="K76" s="16"/>
      <c r="L76" s="16"/>
      <c r="M76" s="2"/>
      <c r="N76" s="2"/>
      <c r="O76" s="2"/>
      <c r="P76" s="2"/>
      <c r="Q76" s="2"/>
    </row>
    <row r="77" spans="1:17" ht="15.75" customHeight="1" x14ac:dyDescent="0.25">
      <c r="A77" s="2"/>
      <c r="B77" s="2"/>
      <c r="C77" s="2"/>
      <c r="D77" s="2"/>
      <c r="E77" s="2"/>
      <c r="F77" s="2"/>
      <c r="G77" s="2"/>
      <c r="H77" s="2"/>
      <c r="I77" s="2"/>
      <c r="J77" s="2"/>
      <c r="K77" s="2"/>
      <c r="L77" s="2"/>
      <c r="M77" s="2"/>
      <c r="N77" s="2"/>
      <c r="O77" s="2"/>
      <c r="P77" s="2"/>
      <c r="Q77" s="2"/>
    </row>
    <row r="78" spans="1:17" ht="15.75" customHeight="1" x14ac:dyDescent="0.25">
      <c r="A78" s="2"/>
      <c r="B78" s="2"/>
      <c r="C78" s="2"/>
      <c r="D78" s="2"/>
      <c r="E78" s="2"/>
      <c r="F78" s="2"/>
      <c r="G78" s="2"/>
      <c r="H78" s="2"/>
      <c r="I78" s="2"/>
      <c r="J78" s="2"/>
      <c r="K78" s="2"/>
      <c r="L78" s="2"/>
      <c r="M78" s="2"/>
      <c r="N78" s="2"/>
      <c r="O78" s="2"/>
      <c r="P78" s="2"/>
      <c r="Q78" s="2"/>
    </row>
    <row r="79" spans="1:17" ht="15.75" customHeight="1" x14ac:dyDescent="0.25">
      <c r="A79" s="2"/>
      <c r="B79" s="2"/>
      <c r="C79" s="2"/>
      <c r="D79" s="2"/>
      <c r="E79" s="2"/>
      <c r="F79" s="2"/>
      <c r="G79" s="2"/>
      <c r="H79" s="2"/>
      <c r="I79" s="2"/>
      <c r="J79" s="2"/>
      <c r="K79" s="2"/>
      <c r="L79" s="2"/>
      <c r="M79" s="2"/>
      <c r="N79" s="2"/>
      <c r="O79" s="2"/>
      <c r="P79" s="2"/>
      <c r="Q79" s="2"/>
    </row>
    <row r="80" spans="1:17" ht="15.75" customHeight="1" x14ac:dyDescent="0.25">
      <c r="A80" s="2"/>
      <c r="B80" s="2"/>
      <c r="C80" s="2"/>
      <c r="D80" s="2"/>
      <c r="E80" s="2"/>
      <c r="F80" s="2"/>
      <c r="G80" s="2"/>
      <c r="H80" s="2"/>
      <c r="I80" s="2"/>
      <c r="J80" s="2"/>
      <c r="K80" s="23" t="s">
        <v>126</v>
      </c>
      <c r="L80" s="23" t="s">
        <v>127</v>
      </c>
      <c r="M80" s="23" t="s">
        <v>128</v>
      </c>
      <c r="N80" s="23" t="s">
        <v>129</v>
      </c>
      <c r="O80" s="2"/>
      <c r="P80" s="2"/>
      <c r="Q80" s="2"/>
    </row>
    <row r="81" spans="1:17" ht="15.75" customHeight="1" x14ac:dyDescent="0.25">
      <c r="A81" s="2"/>
      <c r="B81" s="2"/>
      <c r="C81" s="2"/>
      <c r="D81" s="2"/>
      <c r="E81" s="2"/>
      <c r="F81" s="2"/>
      <c r="G81" s="2"/>
      <c r="H81" s="2"/>
      <c r="I81" s="2"/>
      <c r="J81" s="2"/>
      <c r="K81" s="29">
        <v>0</v>
      </c>
      <c r="L81" s="29">
        <v>0.84370000000000001</v>
      </c>
      <c r="M81" s="32">
        <f>K81+L81</f>
        <v>0.84370000000000001</v>
      </c>
      <c r="N81" s="32">
        <f>M81-M63</f>
        <v>8.7701000000000029E-2</v>
      </c>
      <c r="O81" s="2"/>
      <c r="P81" s="2"/>
      <c r="Q81" s="2"/>
    </row>
    <row r="82" spans="1:17" ht="15.75" customHeight="1" x14ac:dyDescent="0.25">
      <c r="A82" s="2"/>
      <c r="B82" s="2"/>
      <c r="C82" s="2"/>
      <c r="D82" s="2"/>
      <c r="E82" s="2"/>
      <c r="F82" s="2"/>
      <c r="G82" s="2"/>
      <c r="H82" s="2"/>
      <c r="I82" s="2"/>
      <c r="J82" s="2"/>
      <c r="K82" s="35">
        <v>0</v>
      </c>
      <c r="L82" s="35">
        <f>L81-N81</f>
        <v>0.75599899999999998</v>
      </c>
      <c r="M82" s="32">
        <f>K82+L82</f>
        <v>0.75599899999999998</v>
      </c>
      <c r="N82" s="32">
        <f>N81/2</f>
        <v>4.3850500000000014E-2</v>
      </c>
      <c r="O82" s="2"/>
      <c r="P82" s="2"/>
      <c r="Q82" s="2"/>
    </row>
    <row r="83" spans="1:17" ht="15.75" customHeight="1" x14ac:dyDescent="0.25">
      <c r="A83" s="2"/>
      <c r="B83" s="2"/>
      <c r="C83" s="2"/>
      <c r="D83" s="2"/>
      <c r="E83" s="2"/>
      <c r="F83" s="2"/>
      <c r="G83" s="2"/>
      <c r="H83" s="2"/>
      <c r="I83" s="2"/>
      <c r="J83" s="2"/>
      <c r="K83" s="2"/>
      <c r="L83" s="2"/>
      <c r="M83" s="2"/>
      <c r="N83" s="2"/>
      <c r="O83" s="2"/>
      <c r="P83" s="2"/>
      <c r="Q83" s="2"/>
    </row>
    <row r="84" spans="1:17" ht="15.75" customHeight="1" x14ac:dyDescent="0.25">
      <c r="A84" s="2"/>
      <c r="B84" s="2"/>
      <c r="C84" s="2"/>
      <c r="D84" s="2"/>
      <c r="E84" s="2"/>
      <c r="F84" s="2"/>
      <c r="G84" s="2"/>
      <c r="H84" s="2"/>
      <c r="I84" s="2"/>
      <c r="J84" s="2"/>
      <c r="K84" s="2"/>
      <c r="L84" s="2"/>
      <c r="M84" s="2"/>
      <c r="N84" s="2"/>
      <c r="O84" s="2"/>
      <c r="P84" s="2"/>
      <c r="Q84" s="2"/>
    </row>
    <row r="85" spans="1:17" ht="15.75" customHeight="1" x14ac:dyDescent="0.25">
      <c r="A85" s="2"/>
      <c r="B85" s="2"/>
      <c r="C85" s="2"/>
      <c r="D85" s="2"/>
      <c r="E85" s="2"/>
      <c r="F85" s="2"/>
      <c r="G85" s="2"/>
      <c r="H85" s="2"/>
      <c r="I85" s="2"/>
      <c r="J85" s="2"/>
      <c r="K85" s="2"/>
      <c r="L85" s="2"/>
      <c r="M85" s="2"/>
      <c r="N85" s="2"/>
      <c r="O85" s="2"/>
      <c r="P85" s="2"/>
      <c r="Q85" s="2"/>
    </row>
    <row r="86" spans="1:17" ht="15.75" customHeight="1" x14ac:dyDescent="0.25">
      <c r="A86" s="2"/>
      <c r="B86" s="2"/>
      <c r="C86" s="2"/>
      <c r="D86" s="2"/>
      <c r="E86" s="2"/>
      <c r="F86" s="2"/>
      <c r="G86" s="2"/>
      <c r="H86" s="2"/>
      <c r="I86" s="2"/>
      <c r="J86" s="2"/>
      <c r="K86" s="2"/>
      <c r="L86" s="2"/>
      <c r="M86" s="2"/>
      <c r="N86" s="2"/>
      <c r="O86" s="2"/>
      <c r="P86" s="2"/>
      <c r="Q86" s="2"/>
    </row>
    <row r="87" spans="1:17" ht="15.75" customHeight="1" x14ac:dyDescent="0.25">
      <c r="A87" s="2"/>
      <c r="B87" s="2"/>
      <c r="C87" s="2"/>
      <c r="D87" s="2"/>
      <c r="E87" s="2"/>
      <c r="F87" s="2"/>
      <c r="G87" s="2"/>
      <c r="H87" s="2"/>
      <c r="I87" s="2"/>
      <c r="J87" s="2"/>
      <c r="K87" s="2"/>
      <c r="L87" s="2"/>
      <c r="M87" s="2"/>
      <c r="N87" s="2"/>
      <c r="O87" s="2"/>
      <c r="P87" s="2"/>
      <c r="Q87" s="2"/>
    </row>
    <row r="88" spans="1:17" ht="15.75" customHeight="1" x14ac:dyDescent="0.25">
      <c r="A88" s="2"/>
      <c r="B88" s="2"/>
      <c r="C88" s="2"/>
      <c r="D88" s="2"/>
      <c r="E88" s="2"/>
      <c r="F88" s="2"/>
      <c r="G88" s="2"/>
      <c r="H88" s="2"/>
      <c r="I88" s="2"/>
      <c r="J88" s="2"/>
      <c r="K88" s="2"/>
      <c r="L88" s="2"/>
      <c r="M88" s="2"/>
      <c r="N88" s="2"/>
      <c r="O88" s="2"/>
      <c r="P88" s="2"/>
      <c r="Q88" s="2"/>
    </row>
    <row r="89" spans="1:17" ht="15.75" customHeight="1" x14ac:dyDescent="0.25">
      <c r="A89" s="2"/>
      <c r="B89" s="2"/>
      <c r="C89" s="2"/>
      <c r="D89" s="2"/>
      <c r="E89" s="2"/>
      <c r="F89" s="2"/>
      <c r="G89" s="2"/>
      <c r="H89" s="2"/>
      <c r="I89" s="2"/>
      <c r="J89" s="2"/>
      <c r="K89" s="2"/>
      <c r="L89" s="2"/>
      <c r="M89" s="2"/>
      <c r="N89" s="2"/>
      <c r="O89" s="2"/>
      <c r="P89" s="2"/>
      <c r="Q89" s="2"/>
    </row>
    <row r="90" spans="1:17" ht="15.75" customHeight="1" x14ac:dyDescent="0.25">
      <c r="A90" s="2"/>
      <c r="B90" s="2"/>
      <c r="C90" s="2"/>
      <c r="D90" s="2"/>
      <c r="E90" s="2"/>
      <c r="F90" s="2"/>
      <c r="G90" s="2"/>
      <c r="H90" s="2"/>
      <c r="I90" s="2"/>
      <c r="J90" s="2"/>
      <c r="K90" s="2"/>
      <c r="L90" s="2"/>
      <c r="M90" s="2"/>
      <c r="N90" s="2"/>
      <c r="O90" s="2"/>
      <c r="P90" s="2"/>
      <c r="Q90" s="2"/>
    </row>
    <row r="91" spans="1:17" ht="15.75" customHeight="1" x14ac:dyDescent="0.25">
      <c r="A91" s="2"/>
      <c r="B91" s="2"/>
      <c r="C91" s="2"/>
      <c r="D91" s="2"/>
      <c r="E91" s="2"/>
      <c r="F91" s="2"/>
      <c r="G91" s="2"/>
      <c r="H91" s="2"/>
      <c r="I91" s="2"/>
      <c r="J91" s="2"/>
      <c r="K91" s="2"/>
      <c r="L91" s="2"/>
      <c r="M91" s="2"/>
      <c r="N91" s="2"/>
      <c r="O91" s="2"/>
      <c r="P91" s="2"/>
      <c r="Q91" s="2"/>
    </row>
    <row r="92" spans="1:17" ht="15.75" customHeight="1" x14ac:dyDescent="0.25">
      <c r="A92" s="2"/>
      <c r="B92" s="2"/>
      <c r="C92" s="2"/>
      <c r="D92" s="2"/>
      <c r="E92" s="2"/>
      <c r="F92" s="2"/>
      <c r="G92" s="2"/>
      <c r="H92" s="2"/>
      <c r="I92" s="2"/>
      <c r="J92" s="2"/>
      <c r="K92" s="2"/>
      <c r="L92" s="2"/>
      <c r="M92" s="2"/>
      <c r="N92" s="2"/>
      <c r="O92" s="2"/>
      <c r="P92" s="2"/>
      <c r="Q92" s="2"/>
    </row>
    <row r="93" spans="1:17" ht="15.75" customHeight="1" x14ac:dyDescent="0.25">
      <c r="A93" s="2"/>
      <c r="B93" s="2"/>
      <c r="C93" s="2"/>
      <c r="D93" s="2"/>
      <c r="E93" s="2"/>
      <c r="F93" s="2"/>
      <c r="G93" s="2"/>
      <c r="H93" s="2"/>
      <c r="I93" s="2"/>
      <c r="J93" s="2"/>
      <c r="K93" s="2"/>
      <c r="L93" s="2"/>
      <c r="M93" s="2"/>
      <c r="N93" s="2"/>
      <c r="O93" s="2"/>
      <c r="P93" s="2"/>
      <c r="Q93" s="2"/>
    </row>
    <row r="94" spans="1:17" ht="15.75" customHeight="1" x14ac:dyDescent="0.25">
      <c r="A94" s="2"/>
      <c r="B94" s="2"/>
      <c r="C94" s="2"/>
      <c r="D94" s="2"/>
      <c r="E94" s="2"/>
      <c r="F94" s="2"/>
      <c r="G94" s="2"/>
      <c r="H94" s="2"/>
      <c r="I94" s="2"/>
      <c r="J94" s="2"/>
      <c r="K94" s="2"/>
      <c r="L94" s="2"/>
      <c r="M94" s="2"/>
      <c r="N94" s="2"/>
      <c r="O94" s="2"/>
      <c r="P94" s="2"/>
      <c r="Q94" s="2"/>
    </row>
    <row r="95" spans="1:17" ht="15.75" customHeight="1" x14ac:dyDescent="0.25">
      <c r="A95" s="2"/>
      <c r="B95" s="2"/>
      <c r="C95" s="2"/>
      <c r="D95" s="2"/>
      <c r="E95" s="2"/>
      <c r="F95" s="2"/>
      <c r="G95" s="2"/>
      <c r="H95" s="2"/>
      <c r="I95" s="2"/>
      <c r="J95" s="2"/>
      <c r="K95" s="2"/>
      <c r="L95" s="2"/>
      <c r="M95" s="2"/>
      <c r="N95" s="2"/>
      <c r="O95" s="2"/>
      <c r="P95" s="2"/>
      <c r="Q95" s="2"/>
    </row>
    <row r="96" spans="1:17" ht="15.75" customHeight="1" x14ac:dyDescent="0.25">
      <c r="A96" s="2"/>
      <c r="B96" s="2"/>
      <c r="C96" s="2"/>
      <c r="D96" s="2"/>
      <c r="E96" s="2"/>
      <c r="F96" s="2"/>
      <c r="G96" s="2"/>
      <c r="H96" s="2"/>
      <c r="I96" s="2"/>
      <c r="J96" s="2"/>
      <c r="K96" s="2"/>
      <c r="L96" s="2"/>
      <c r="M96" s="2"/>
      <c r="N96" s="2"/>
      <c r="O96" s="2"/>
      <c r="P96" s="2"/>
      <c r="Q96" s="2"/>
    </row>
    <row r="97" spans="1:17" ht="15.75" customHeight="1" x14ac:dyDescent="0.25">
      <c r="A97" s="2"/>
      <c r="B97" s="2"/>
      <c r="C97" s="2"/>
      <c r="D97" s="2"/>
      <c r="E97" s="2"/>
      <c r="F97" s="2"/>
      <c r="G97" s="2"/>
      <c r="H97" s="2"/>
      <c r="I97" s="2"/>
      <c r="J97" s="2"/>
      <c r="K97" s="2"/>
      <c r="L97" s="2"/>
      <c r="M97" s="2"/>
      <c r="N97" s="2"/>
      <c r="O97" s="2"/>
      <c r="P97" s="2"/>
      <c r="Q97" s="2"/>
    </row>
    <row r="98" spans="1:17" ht="15.75" customHeight="1" x14ac:dyDescent="0.25">
      <c r="A98" s="2"/>
      <c r="B98" s="2"/>
      <c r="C98" s="2"/>
      <c r="D98" s="2"/>
      <c r="E98" s="2"/>
      <c r="F98" s="2"/>
      <c r="G98" s="2"/>
      <c r="H98" s="2"/>
      <c r="I98" s="2"/>
      <c r="J98" s="2"/>
      <c r="K98" s="2"/>
      <c r="L98" s="2"/>
      <c r="M98" s="2"/>
      <c r="N98" s="2"/>
      <c r="O98" s="2"/>
      <c r="P98" s="2"/>
      <c r="Q98" s="2"/>
    </row>
    <row r="99" spans="1:17" ht="15.75" customHeight="1" x14ac:dyDescent="0.25">
      <c r="A99" s="2"/>
      <c r="B99" s="2"/>
      <c r="C99" s="2"/>
      <c r="D99" s="2"/>
      <c r="E99" s="2"/>
      <c r="F99" s="2"/>
      <c r="G99" s="2"/>
      <c r="H99" s="2"/>
      <c r="I99" s="2"/>
      <c r="J99" s="2"/>
      <c r="K99" s="2"/>
      <c r="L99" s="2"/>
      <c r="M99" s="2"/>
      <c r="N99" s="2"/>
      <c r="O99" s="2"/>
      <c r="P99" s="2"/>
      <c r="Q99" s="2"/>
    </row>
    <row r="100" spans="1:17" ht="15.75" customHeight="1" x14ac:dyDescent="0.25">
      <c r="A100" s="2"/>
      <c r="B100" s="2"/>
      <c r="C100" s="2"/>
      <c r="D100" s="2"/>
      <c r="E100" s="2"/>
      <c r="F100" s="2"/>
      <c r="G100" s="2"/>
      <c r="H100" s="2"/>
      <c r="I100" s="2"/>
      <c r="J100" s="2"/>
      <c r="K100" s="2"/>
      <c r="L100" s="2"/>
      <c r="M100" s="2"/>
      <c r="N100" s="2"/>
      <c r="O100" s="2"/>
      <c r="P100" s="2"/>
      <c r="Q100" s="2"/>
    </row>
    <row r="101" spans="1:17" ht="15.75" customHeight="1" x14ac:dyDescent="0.25">
      <c r="A101" s="2"/>
      <c r="B101" s="2"/>
      <c r="C101" s="2"/>
      <c r="D101" s="2"/>
      <c r="E101" s="2"/>
      <c r="F101" s="2"/>
      <c r="G101" s="2"/>
      <c r="H101" s="2"/>
      <c r="I101" s="2"/>
      <c r="J101" s="2"/>
      <c r="K101" s="2"/>
      <c r="L101" s="2"/>
      <c r="M101" s="2"/>
      <c r="N101" s="2"/>
      <c r="O101" s="2"/>
      <c r="P101" s="2"/>
      <c r="Q101" s="2"/>
    </row>
  </sheetData>
  <mergeCells count="37">
    <mergeCell ref="L11:L12"/>
    <mergeCell ref="M11:N11"/>
    <mergeCell ref="A1:J1"/>
    <mergeCell ref="A2:J2"/>
    <mergeCell ref="A3:J3"/>
    <mergeCell ref="A4:J4"/>
    <mergeCell ref="A5:B5"/>
    <mergeCell ref="C5:J5"/>
    <mergeCell ref="A6:B6"/>
    <mergeCell ref="C6:J6"/>
    <mergeCell ref="A7:B7"/>
    <mergeCell ref="C7:J7"/>
    <mergeCell ref="A8:B8"/>
    <mergeCell ref="C8:J8"/>
    <mergeCell ref="A9:B9"/>
    <mergeCell ref="C9:J9"/>
    <mergeCell ref="A10:B10"/>
    <mergeCell ref="C10:J10"/>
    <mergeCell ref="A11:A12"/>
    <mergeCell ref="B11:B12"/>
    <mergeCell ref="C11:C12"/>
    <mergeCell ref="D11:D12"/>
    <mergeCell ref="E11:E12"/>
    <mergeCell ref="F11:F12"/>
    <mergeCell ref="G11:G12"/>
    <mergeCell ref="H11:H12"/>
    <mergeCell ref="I11:I12"/>
    <mergeCell ref="J11:J12"/>
    <mergeCell ref="A61:D61"/>
    <mergeCell ref="E61:J61"/>
    <mergeCell ref="A72:D72"/>
    <mergeCell ref="A62:G62"/>
    <mergeCell ref="A63:D64"/>
    <mergeCell ref="E63:G63"/>
    <mergeCell ref="E64:G64"/>
    <mergeCell ref="A66:J66"/>
    <mergeCell ref="H67:J67"/>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1"/>
  <sheetViews>
    <sheetView workbookViewId="0">
      <selection activeCell="M16" sqref="M16"/>
    </sheetView>
  </sheetViews>
  <sheetFormatPr defaultColWidth="14.42578125" defaultRowHeight="15" x14ac:dyDescent="0.25"/>
  <cols>
    <col min="1" max="1" width="10.5703125" style="51" customWidth="1"/>
    <col min="2" max="2" width="18.5703125" style="51" customWidth="1"/>
    <col min="3" max="4" width="12.7109375" style="51" customWidth="1"/>
    <col min="5" max="5" width="14.7109375" style="51" customWidth="1"/>
    <col min="6" max="6" width="12.42578125" style="51" customWidth="1"/>
    <col min="7" max="7" width="15.140625" style="51" customWidth="1"/>
    <col min="8" max="9" width="12.7109375" style="51" customWidth="1"/>
    <col min="10" max="10" width="15" style="51" customWidth="1"/>
    <col min="11" max="11" width="9.140625" style="51" customWidth="1"/>
    <col min="12" max="12" width="13" style="51" customWidth="1"/>
    <col min="13" max="13" width="12.7109375" style="51" customWidth="1"/>
    <col min="14" max="14" width="14.28515625" style="51" customWidth="1"/>
    <col min="15" max="15" width="7.85546875" style="51" customWidth="1"/>
    <col min="16" max="17" width="9.140625" style="51" customWidth="1"/>
    <col min="18" max="16384" width="14.42578125" style="51"/>
  </cols>
  <sheetData>
    <row r="1" spans="1:17" ht="24" x14ac:dyDescent="0.4">
      <c r="A1" s="108" t="s">
        <v>0</v>
      </c>
      <c r="B1" s="109"/>
      <c r="C1" s="109"/>
      <c r="D1" s="109"/>
      <c r="E1" s="109"/>
      <c r="F1" s="109"/>
      <c r="G1" s="109"/>
      <c r="H1" s="109"/>
      <c r="I1" s="109"/>
      <c r="J1" s="110"/>
      <c r="K1" s="1"/>
      <c r="L1" s="2"/>
      <c r="M1" s="2"/>
      <c r="N1" s="2"/>
      <c r="O1" s="3"/>
      <c r="P1" s="4" t="s">
        <v>1</v>
      </c>
      <c r="Q1" s="2"/>
    </row>
    <row r="2" spans="1:17" ht="18.75" x14ac:dyDescent="0.3">
      <c r="A2" s="111" t="s">
        <v>2</v>
      </c>
      <c r="B2" s="109"/>
      <c r="C2" s="109"/>
      <c r="D2" s="109"/>
      <c r="E2" s="109"/>
      <c r="F2" s="109"/>
      <c r="G2" s="109"/>
      <c r="H2" s="109"/>
      <c r="I2" s="109"/>
      <c r="J2" s="110"/>
      <c r="K2" s="2"/>
      <c r="L2" s="2"/>
      <c r="M2" s="2"/>
      <c r="N2" s="2"/>
      <c r="O2" s="5"/>
      <c r="P2" s="4" t="s">
        <v>3</v>
      </c>
      <c r="Q2" s="2"/>
    </row>
    <row r="3" spans="1:17" ht="18.75" customHeight="1" x14ac:dyDescent="0.25">
      <c r="A3" s="112" t="s">
        <v>149</v>
      </c>
      <c r="B3" s="113"/>
      <c r="C3" s="113"/>
      <c r="D3" s="113"/>
      <c r="E3" s="113"/>
      <c r="F3" s="113"/>
      <c r="G3" s="113"/>
      <c r="H3" s="113"/>
      <c r="I3" s="113"/>
      <c r="J3" s="114"/>
      <c r="K3" s="6"/>
      <c r="L3" s="6"/>
      <c r="N3" s="6"/>
      <c r="O3" s="6"/>
      <c r="P3" s="6"/>
      <c r="Q3" s="6"/>
    </row>
    <row r="4" spans="1:17" ht="24" x14ac:dyDescent="0.4">
      <c r="A4" s="108" t="s">
        <v>4</v>
      </c>
      <c r="B4" s="109"/>
      <c r="C4" s="109"/>
      <c r="D4" s="109"/>
      <c r="E4" s="109"/>
      <c r="F4" s="109"/>
      <c r="G4" s="109"/>
      <c r="H4" s="109"/>
      <c r="I4" s="109"/>
      <c r="J4" s="110"/>
      <c r="K4" s="2"/>
      <c r="L4" s="2"/>
      <c r="M4" s="6"/>
      <c r="N4" s="2"/>
      <c r="O4" s="2"/>
      <c r="P4" s="2"/>
      <c r="Q4" s="2"/>
    </row>
    <row r="5" spans="1:17" x14ac:dyDescent="0.25">
      <c r="A5" s="115" t="s">
        <v>5</v>
      </c>
      <c r="B5" s="110"/>
      <c r="C5" s="116" t="s">
        <v>6</v>
      </c>
      <c r="D5" s="109"/>
      <c r="E5" s="109"/>
      <c r="F5" s="109"/>
      <c r="G5" s="109"/>
      <c r="H5" s="109"/>
      <c r="I5" s="109"/>
      <c r="J5" s="110"/>
      <c r="K5" s="2"/>
      <c r="L5" s="2"/>
      <c r="M5" s="2"/>
      <c r="N5" s="2"/>
      <c r="O5" s="2"/>
      <c r="P5" s="2"/>
      <c r="Q5" s="2"/>
    </row>
    <row r="6" spans="1:17" ht="45" customHeight="1" x14ac:dyDescent="0.25">
      <c r="A6" s="117" t="s">
        <v>7</v>
      </c>
      <c r="B6" s="110"/>
      <c r="C6" s="118" t="s">
        <v>8</v>
      </c>
      <c r="D6" s="109"/>
      <c r="E6" s="109"/>
      <c r="F6" s="109"/>
      <c r="G6" s="109"/>
      <c r="H6" s="109"/>
      <c r="I6" s="109"/>
      <c r="J6" s="110"/>
      <c r="K6" s="2"/>
      <c r="L6" s="2"/>
      <c r="M6" s="2"/>
      <c r="N6" s="2"/>
      <c r="O6" s="2"/>
      <c r="P6" s="2"/>
      <c r="Q6" s="2"/>
    </row>
    <row r="7" spans="1:17" x14ac:dyDescent="0.25">
      <c r="A7" s="117" t="s">
        <v>9</v>
      </c>
      <c r="B7" s="110"/>
      <c r="C7" s="119" t="s">
        <v>10</v>
      </c>
      <c r="D7" s="109"/>
      <c r="E7" s="109"/>
      <c r="F7" s="109"/>
      <c r="G7" s="109"/>
      <c r="H7" s="109"/>
      <c r="I7" s="109"/>
      <c r="J7" s="110"/>
      <c r="K7" s="2"/>
      <c r="L7" s="2"/>
      <c r="M7" s="2"/>
      <c r="N7" s="2"/>
      <c r="O7" s="2"/>
      <c r="P7" s="2"/>
      <c r="Q7" s="2"/>
    </row>
    <row r="8" spans="1:17" x14ac:dyDescent="0.25">
      <c r="A8" s="117" t="s">
        <v>11</v>
      </c>
      <c r="B8" s="110"/>
      <c r="C8" s="119" t="s">
        <v>12</v>
      </c>
      <c r="D8" s="109"/>
      <c r="E8" s="109"/>
      <c r="F8" s="109"/>
      <c r="G8" s="109"/>
      <c r="H8" s="109"/>
      <c r="I8" s="109"/>
      <c r="J8" s="110"/>
      <c r="K8" s="2"/>
      <c r="L8" s="2"/>
      <c r="M8" s="2"/>
      <c r="N8" s="2"/>
      <c r="O8" s="2"/>
      <c r="P8" s="2"/>
      <c r="Q8" s="2"/>
    </row>
    <row r="9" spans="1:17" x14ac:dyDescent="0.25">
      <c r="A9" s="120" t="s">
        <v>13</v>
      </c>
      <c r="B9" s="110"/>
      <c r="C9" s="121" t="s">
        <v>153</v>
      </c>
      <c r="D9" s="122"/>
      <c r="E9" s="122"/>
      <c r="F9" s="122"/>
      <c r="G9" s="122"/>
      <c r="H9" s="122"/>
      <c r="I9" s="122"/>
      <c r="J9" s="123"/>
      <c r="K9" s="6"/>
      <c r="L9" s="6"/>
      <c r="M9" s="6"/>
      <c r="N9" s="6"/>
      <c r="O9" s="6"/>
      <c r="P9" s="6"/>
      <c r="Q9" s="6"/>
    </row>
    <row r="10" spans="1:17" x14ac:dyDescent="0.25">
      <c r="A10" s="117" t="s">
        <v>14</v>
      </c>
      <c r="B10" s="110"/>
      <c r="C10" s="121"/>
      <c r="D10" s="122"/>
      <c r="E10" s="122"/>
      <c r="F10" s="122"/>
      <c r="G10" s="122"/>
      <c r="H10" s="122"/>
      <c r="I10" s="122"/>
      <c r="J10" s="123"/>
      <c r="K10" s="2"/>
      <c r="L10" s="2"/>
      <c r="M10" s="2"/>
      <c r="N10" s="2"/>
      <c r="O10" s="2"/>
      <c r="P10" s="2"/>
      <c r="Q10" s="2"/>
    </row>
    <row r="11" spans="1:17" ht="33" customHeight="1" x14ac:dyDescent="0.25">
      <c r="A11" s="124" t="s">
        <v>15</v>
      </c>
      <c r="B11" s="124" t="s">
        <v>16</v>
      </c>
      <c r="C11" s="126" t="s">
        <v>17</v>
      </c>
      <c r="D11" s="126" t="s">
        <v>18</v>
      </c>
      <c r="E11" s="124" t="s">
        <v>19</v>
      </c>
      <c r="F11" s="124" t="s">
        <v>15</v>
      </c>
      <c r="G11" s="124" t="s">
        <v>16</v>
      </c>
      <c r="H11" s="126" t="s">
        <v>17</v>
      </c>
      <c r="I11" s="126" t="s">
        <v>18</v>
      </c>
      <c r="J11" s="124" t="s">
        <v>19</v>
      </c>
      <c r="K11" s="2"/>
      <c r="L11" s="175" t="s">
        <v>16</v>
      </c>
      <c r="M11" s="176" t="s">
        <v>293</v>
      </c>
      <c r="N11" s="176"/>
      <c r="O11" s="2"/>
      <c r="P11" s="2"/>
      <c r="Q11" s="2"/>
    </row>
    <row r="12" spans="1:17" ht="13.5" customHeight="1" x14ac:dyDescent="0.25">
      <c r="A12" s="125"/>
      <c r="B12" s="125"/>
      <c r="C12" s="125"/>
      <c r="D12" s="125"/>
      <c r="E12" s="125"/>
      <c r="F12" s="125"/>
      <c r="G12" s="125"/>
      <c r="H12" s="125"/>
      <c r="I12" s="125"/>
      <c r="J12" s="125"/>
      <c r="K12" s="2"/>
      <c r="L12" s="175"/>
      <c r="M12" s="7" t="s">
        <v>17</v>
      </c>
      <c r="N12" s="2" t="s">
        <v>18</v>
      </c>
      <c r="O12" s="2"/>
      <c r="P12" s="2"/>
      <c r="Q12" s="2"/>
    </row>
    <row r="13" spans="1:17" x14ac:dyDescent="0.25">
      <c r="A13" s="8">
        <v>1</v>
      </c>
      <c r="B13" s="9" t="s">
        <v>20</v>
      </c>
      <c r="C13" s="38">
        <v>0</v>
      </c>
      <c r="D13" s="10">
        <v>210</v>
      </c>
      <c r="E13" s="11">
        <f t="shared" ref="E13:E60" si="0">SUM(C13,D13)</f>
        <v>210</v>
      </c>
      <c r="F13" s="8">
        <v>49</v>
      </c>
      <c r="G13" s="12" t="s">
        <v>21</v>
      </c>
      <c r="H13" s="38">
        <v>0</v>
      </c>
      <c r="I13" s="10">
        <v>210</v>
      </c>
      <c r="J13" s="8">
        <f t="shared" ref="J13:J60" si="1">SUM(H13,I13)</f>
        <v>210</v>
      </c>
      <c r="K13" s="2"/>
      <c r="L13" s="2"/>
      <c r="M13" s="7"/>
      <c r="N13" s="7"/>
      <c r="O13" s="2"/>
      <c r="P13" s="2"/>
      <c r="Q13" s="2"/>
    </row>
    <row r="14" spans="1:17" x14ac:dyDescent="0.25">
      <c r="A14" s="8">
        <f t="shared" ref="A14:A36" si="2">A13+1</f>
        <v>2</v>
      </c>
      <c r="B14" s="9" t="s">
        <v>22</v>
      </c>
      <c r="C14" s="38">
        <v>0</v>
      </c>
      <c r="D14" s="10">
        <v>210</v>
      </c>
      <c r="E14" s="11">
        <f t="shared" si="0"/>
        <v>210</v>
      </c>
      <c r="F14" s="8">
        <f t="shared" ref="F14:F36" si="3">F13+1</f>
        <v>50</v>
      </c>
      <c r="G14" s="12" t="s">
        <v>23</v>
      </c>
      <c r="H14" s="38">
        <v>0</v>
      </c>
      <c r="I14" s="10">
        <v>210</v>
      </c>
      <c r="J14" s="8">
        <f t="shared" si="1"/>
        <v>210</v>
      </c>
      <c r="K14" s="2"/>
      <c r="L14" s="2" t="s">
        <v>20</v>
      </c>
      <c r="M14" s="7">
        <f>AVERAGE(C13:C16)</f>
        <v>0</v>
      </c>
      <c r="N14" s="7">
        <f>AVERAGE(D13:D16)</f>
        <v>210</v>
      </c>
      <c r="O14" s="2"/>
      <c r="P14" s="2"/>
      <c r="Q14" s="2"/>
    </row>
    <row r="15" spans="1:17" x14ac:dyDescent="0.25">
      <c r="A15" s="8">
        <f t="shared" si="2"/>
        <v>3</v>
      </c>
      <c r="B15" s="9" t="s">
        <v>24</v>
      </c>
      <c r="C15" s="38">
        <v>0</v>
      </c>
      <c r="D15" s="10">
        <v>210</v>
      </c>
      <c r="E15" s="11">
        <f t="shared" si="0"/>
        <v>210</v>
      </c>
      <c r="F15" s="8">
        <f t="shared" si="3"/>
        <v>51</v>
      </c>
      <c r="G15" s="12" t="s">
        <v>25</v>
      </c>
      <c r="H15" s="38">
        <v>0</v>
      </c>
      <c r="I15" s="10">
        <v>210</v>
      </c>
      <c r="J15" s="8">
        <f t="shared" si="1"/>
        <v>210</v>
      </c>
      <c r="K15" s="2"/>
      <c r="L15" s="2" t="s">
        <v>28</v>
      </c>
      <c r="M15" s="7">
        <f>AVERAGE(C17:C20)</f>
        <v>0</v>
      </c>
      <c r="N15" s="7">
        <f>AVERAGE(D17:D20)</f>
        <v>210</v>
      </c>
      <c r="O15" s="2"/>
      <c r="P15" s="2"/>
      <c r="Q15" s="2"/>
    </row>
    <row r="16" spans="1:17" x14ac:dyDescent="0.25">
      <c r="A16" s="8">
        <f t="shared" si="2"/>
        <v>4</v>
      </c>
      <c r="B16" s="9" t="s">
        <v>26</v>
      </c>
      <c r="C16" s="38">
        <v>0</v>
      </c>
      <c r="D16" s="10">
        <v>210</v>
      </c>
      <c r="E16" s="11">
        <f t="shared" si="0"/>
        <v>210</v>
      </c>
      <c r="F16" s="8">
        <f t="shared" si="3"/>
        <v>52</v>
      </c>
      <c r="G16" s="12" t="s">
        <v>27</v>
      </c>
      <c r="H16" s="38">
        <v>0</v>
      </c>
      <c r="I16" s="10">
        <v>210</v>
      </c>
      <c r="J16" s="8">
        <f t="shared" si="1"/>
        <v>210</v>
      </c>
      <c r="K16" s="2"/>
      <c r="L16" s="2" t="s">
        <v>36</v>
      </c>
      <c r="M16" s="7">
        <f>AVERAGE(C21:C24)</f>
        <v>0</v>
      </c>
      <c r="N16" s="7">
        <f>AVERAGE(D21:D24)</f>
        <v>210</v>
      </c>
      <c r="O16" s="2"/>
      <c r="P16" s="2"/>
      <c r="Q16" s="2"/>
    </row>
    <row r="17" spans="1:17" x14ac:dyDescent="0.25">
      <c r="A17" s="8">
        <f t="shared" si="2"/>
        <v>5</v>
      </c>
      <c r="B17" s="9" t="s">
        <v>28</v>
      </c>
      <c r="C17" s="38">
        <v>0</v>
      </c>
      <c r="D17" s="10">
        <v>210</v>
      </c>
      <c r="E17" s="11">
        <f t="shared" si="0"/>
        <v>210</v>
      </c>
      <c r="F17" s="8">
        <f t="shared" si="3"/>
        <v>53</v>
      </c>
      <c r="G17" s="12" t="s">
        <v>29</v>
      </c>
      <c r="H17" s="38">
        <v>0</v>
      </c>
      <c r="I17" s="10">
        <v>210</v>
      </c>
      <c r="J17" s="8">
        <f t="shared" si="1"/>
        <v>210</v>
      </c>
      <c r="K17" s="2"/>
      <c r="L17" s="2" t="s">
        <v>44</v>
      </c>
      <c r="M17" s="7">
        <f>AVERAGE(C25:C28)</f>
        <v>0</v>
      </c>
      <c r="N17" s="7">
        <f>AVERAGE(D25:D28)</f>
        <v>210</v>
      </c>
      <c r="O17" s="2"/>
      <c r="P17" s="2"/>
      <c r="Q17" s="2"/>
    </row>
    <row r="18" spans="1:17" x14ac:dyDescent="0.25">
      <c r="A18" s="8">
        <f t="shared" si="2"/>
        <v>6</v>
      </c>
      <c r="B18" s="9" t="s">
        <v>30</v>
      </c>
      <c r="C18" s="38">
        <v>0</v>
      </c>
      <c r="D18" s="10">
        <v>210</v>
      </c>
      <c r="E18" s="11">
        <f t="shared" si="0"/>
        <v>210</v>
      </c>
      <c r="F18" s="8">
        <f t="shared" si="3"/>
        <v>54</v>
      </c>
      <c r="G18" s="12" t="s">
        <v>31</v>
      </c>
      <c r="H18" s="38">
        <v>0</v>
      </c>
      <c r="I18" s="10">
        <v>210</v>
      </c>
      <c r="J18" s="8">
        <f t="shared" si="1"/>
        <v>210</v>
      </c>
      <c r="K18" s="2"/>
      <c r="L18" s="2" t="s">
        <v>52</v>
      </c>
      <c r="M18" s="7">
        <f>AVERAGE(C29:C32)</f>
        <v>0</v>
      </c>
      <c r="N18" s="7">
        <f>AVERAGE(D29:D32)</f>
        <v>210</v>
      </c>
      <c r="O18" s="2"/>
      <c r="P18" s="2"/>
      <c r="Q18" s="2"/>
    </row>
    <row r="19" spans="1:17" x14ac:dyDescent="0.25">
      <c r="A19" s="8">
        <f t="shared" si="2"/>
        <v>7</v>
      </c>
      <c r="B19" s="9" t="s">
        <v>32</v>
      </c>
      <c r="C19" s="38">
        <v>0</v>
      </c>
      <c r="D19" s="10">
        <v>210</v>
      </c>
      <c r="E19" s="11">
        <f t="shared" si="0"/>
        <v>210</v>
      </c>
      <c r="F19" s="8">
        <f t="shared" si="3"/>
        <v>55</v>
      </c>
      <c r="G19" s="12" t="s">
        <v>33</v>
      </c>
      <c r="H19" s="38">
        <v>0</v>
      </c>
      <c r="I19" s="10">
        <v>210</v>
      </c>
      <c r="J19" s="8">
        <f t="shared" si="1"/>
        <v>210</v>
      </c>
      <c r="K19" s="2"/>
      <c r="L19" s="2" t="s">
        <v>60</v>
      </c>
      <c r="M19" s="7">
        <f>AVERAGE(C33:C36)</f>
        <v>0</v>
      </c>
      <c r="N19" s="7">
        <f>AVERAGE(D33:D36)</f>
        <v>210</v>
      </c>
      <c r="O19" s="2"/>
      <c r="P19" s="2"/>
      <c r="Q19" s="2"/>
    </row>
    <row r="20" spans="1:17" x14ac:dyDescent="0.25">
      <c r="A20" s="8">
        <f t="shared" si="2"/>
        <v>8</v>
      </c>
      <c r="B20" s="9" t="s">
        <v>34</v>
      </c>
      <c r="C20" s="38">
        <v>0</v>
      </c>
      <c r="D20" s="10">
        <v>210</v>
      </c>
      <c r="E20" s="11">
        <f t="shared" si="0"/>
        <v>210</v>
      </c>
      <c r="F20" s="8">
        <f t="shared" si="3"/>
        <v>56</v>
      </c>
      <c r="G20" s="12" t="s">
        <v>35</v>
      </c>
      <c r="H20" s="38">
        <v>0</v>
      </c>
      <c r="I20" s="10">
        <v>210</v>
      </c>
      <c r="J20" s="8">
        <f t="shared" si="1"/>
        <v>210</v>
      </c>
      <c r="K20" s="2"/>
      <c r="L20" s="2" t="s">
        <v>68</v>
      </c>
      <c r="M20" s="7">
        <f>AVERAGE(C37:C40)</f>
        <v>0</v>
      </c>
      <c r="N20" s="7">
        <f>AVERAGE(D37:D40)</f>
        <v>210</v>
      </c>
      <c r="O20" s="2"/>
      <c r="P20" s="2"/>
      <c r="Q20" s="2"/>
    </row>
    <row r="21" spans="1:17" ht="15.75" customHeight="1" x14ac:dyDescent="0.25">
      <c r="A21" s="8">
        <f t="shared" si="2"/>
        <v>9</v>
      </c>
      <c r="B21" s="9" t="s">
        <v>36</v>
      </c>
      <c r="C21" s="38">
        <v>0</v>
      </c>
      <c r="D21" s="10">
        <v>210</v>
      </c>
      <c r="E21" s="11">
        <f t="shared" si="0"/>
        <v>210</v>
      </c>
      <c r="F21" s="8">
        <f t="shared" si="3"/>
        <v>57</v>
      </c>
      <c r="G21" s="12" t="s">
        <v>37</v>
      </c>
      <c r="H21" s="38">
        <v>0</v>
      </c>
      <c r="I21" s="10">
        <v>210</v>
      </c>
      <c r="J21" s="8">
        <f t="shared" si="1"/>
        <v>210</v>
      </c>
      <c r="K21" s="2"/>
      <c r="L21" s="2" t="s">
        <v>76</v>
      </c>
      <c r="M21" s="7">
        <f>AVERAGE(C41:C44)</f>
        <v>0</v>
      </c>
      <c r="N21" s="7">
        <f>AVERAGE(D41:D44)</f>
        <v>210</v>
      </c>
      <c r="O21" s="2"/>
      <c r="P21" s="2"/>
      <c r="Q21" s="2"/>
    </row>
    <row r="22" spans="1:17" ht="15.75" customHeight="1" x14ac:dyDescent="0.25">
      <c r="A22" s="8">
        <f t="shared" si="2"/>
        <v>10</v>
      </c>
      <c r="B22" s="9" t="s">
        <v>38</v>
      </c>
      <c r="C22" s="38">
        <v>0</v>
      </c>
      <c r="D22" s="10">
        <v>210</v>
      </c>
      <c r="E22" s="11">
        <f t="shared" si="0"/>
        <v>210</v>
      </c>
      <c r="F22" s="8">
        <f t="shared" si="3"/>
        <v>58</v>
      </c>
      <c r="G22" s="12" t="s">
        <v>39</v>
      </c>
      <c r="H22" s="38">
        <v>0</v>
      </c>
      <c r="I22" s="10">
        <v>210</v>
      </c>
      <c r="J22" s="8">
        <f t="shared" si="1"/>
        <v>210</v>
      </c>
      <c r="K22" s="2"/>
      <c r="L22" s="2" t="s">
        <v>84</v>
      </c>
      <c r="M22" s="7">
        <f>AVERAGE(C45:C48)</f>
        <v>0</v>
      </c>
      <c r="N22" s="7">
        <f>AVERAGE(D45:D48)</f>
        <v>210</v>
      </c>
      <c r="O22" s="2"/>
      <c r="P22" s="2"/>
      <c r="Q22" s="2"/>
    </row>
    <row r="23" spans="1:17" ht="15.75" customHeight="1" x14ac:dyDescent="0.25">
      <c r="A23" s="8">
        <f t="shared" si="2"/>
        <v>11</v>
      </c>
      <c r="B23" s="9" t="s">
        <v>40</v>
      </c>
      <c r="C23" s="38">
        <v>0</v>
      </c>
      <c r="D23" s="10">
        <v>210</v>
      </c>
      <c r="E23" s="11">
        <f t="shared" si="0"/>
        <v>210</v>
      </c>
      <c r="F23" s="8">
        <f t="shared" si="3"/>
        <v>59</v>
      </c>
      <c r="G23" s="12" t="s">
        <v>41</v>
      </c>
      <c r="H23" s="38">
        <v>0</v>
      </c>
      <c r="I23" s="10">
        <v>210</v>
      </c>
      <c r="J23" s="8">
        <f t="shared" si="1"/>
        <v>210</v>
      </c>
      <c r="K23" s="2"/>
      <c r="L23" s="2" t="s">
        <v>92</v>
      </c>
      <c r="M23" s="7">
        <f>AVERAGE(C49:C52)</f>
        <v>0</v>
      </c>
      <c r="N23" s="7">
        <f>AVERAGE(D49:D52)</f>
        <v>210</v>
      </c>
      <c r="O23" s="2"/>
      <c r="P23" s="2"/>
      <c r="Q23" s="2"/>
    </row>
    <row r="24" spans="1:17" ht="15.75" customHeight="1" x14ac:dyDescent="0.25">
      <c r="A24" s="8">
        <f t="shared" si="2"/>
        <v>12</v>
      </c>
      <c r="B24" s="9" t="s">
        <v>42</v>
      </c>
      <c r="C24" s="38">
        <v>0</v>
      </c>
      <c r="D24" s="10">
        <v>210</v>
      </c>
      <c r="E24" s="11">
        <f t="shared" si="0"/>
        <v>210</v>
      </c>
      <c r="F24" s="8">
        <f t="shared" si="3"/>
        <v>60</v>
      </c>
      <c r="G24" s="12" t="s">
        <v>43</v>
      </c>
      <c r="H24" s="38">
        <v>0</v>
      </c>
      <c r="I24" s="10">
        <v>210</v>
      </c>
      <c r="J24" s="8">
        <f t="shared" si="1"/>
        <v>210</v>
      </c>
      <c r="K24" s="2"/>
      <c r="L24" s="13" t="s">
        <v>100</v>
      </c>
      <c r="M24" s="7">
        <f>AVERAGE(C53:C56)</f>
        <v>0</v>
      </c>
      <c r="N24" s="7">
        <f>AVERAGE(D53:D56)</f>
        <v>210</v>
      </c>
      <c r="O24" s="2"/>
      <c r="P24" s="2"/>
      <c r="Q24" s="2"/>
    </row>
    <row r="25" spans="1:17" ht="15.75" customHeight="1" x14ac:dyDescent="0.25">
      <c r="A25" s="8">
        <f t="shared" si="2"/>
        <v>13</v>
      </c>
      <c r="B25" s="9" t="s">
        <v>44</v>
      </c>
      <c r="C25" s="38">
        <v>0</v>
      </c>
      <c r="D25" s="10">
        <v>210</v>
      </c>
      <c r="E25" s="11">
        <f t="shared" si="0"/>
        <v>210</v>
      </c>
      <c r="F25" s="8">
        <f t="shared" si="3"/>
        <v>61</v>
      </c>
      <c r="G25" s="12" t="s">
        <v>45</v>
      </c>
      <c r="H25" s="38">
        <v>0</v>
      </c>
      <c r="I25" s="10">
        <v>210</v>
      </c>
      <c r="J25" s="8">
        <f t="shared" si="1"/>
        <v>210</v>
      </c>
      <c r="K25" s="2"/>
      <c r="L25" s="16" t="s">
        <v>108</v>
      </c>
      <c r="M25" s="7">
        <f>AVERAGE(C57:C60)</f>
        <v>0</v>
      </c>
      <c r="N25" s="7">
        <f>AVERAGE(D57:D60)</f>
        <v>210</v>
      </c>
      <c r="O25" s="2"/>
      <c r="P25" s="2"/>
      <c r="Q25" s="2"/>
    </row>
    <row r="26" spans="1:17" ht="15.75" customHeight="1" x14ac:dyDescent="0.25">
      <c r="A26" s="8">
        <f t="shared" si="2"/>
        <v>14</v>
      </c>
      <c r="B26" s="9" t="s">
        <v>46</v>
      </c>
      <c r="C26" s="38">
        <v>0</v>
      </c>
      <c r="D26" s="10">
        <v>210</v>
      </c>
      <c r="E26" s="11">
        <f t="shared" si="0"/>
        <v>210</v>
      </c>
      <c r="F26" s="8">
        <f t="shared" si="3"/>
        <v>62</v>
      </c>
      <c r="G26" s="12" t="s">
        <v>47</v>
      </c>
      <c r="H26" s="38">
        <v>0</v>
      </c>
      <c r="I26" s="10">
        <v>210</v>
      </c>
      <c r="J26" s="8">
        <f t="shared" si="1"/>
        <v>210</v>
      </c>
      <c r="K26" s="2"/>
      <c r="L26" s="16" t="s">
        <v>21</v>
      </c>
      <c r="M26" s="7">
        <f>AVERAGE(H13:H16)</f>
        <v>0</v>
      </c>
      <c r="N26" s="7">
        <f>AVERAGE(I13:I16)</f>
        <v>210</v>
      </c>
      <c r="O26" s="2"/>
      <c r="P26" s="2"/>
      <c r="Q26" s="2"/>
    </row>
    <row r="27" spans="1:17" ht="15.75" customHeight="1" x14ac:dyDescent="0.25">
      <c r="A27" s="8">
        <f t="shared" si="2"/>
        <v>15</v>
      </c>
      <c r="B27" s="9" t="s">
        <v>48</v>
      </c>
      <c r="C27" s="38">
        <v>0</v>
      </c>
      <c r="D27" s="10">
        <v>210</v>
      </c>
      <c r="E27" s="11">
        <f t="shared" si="0"/>
        <v>210</v>
      </c>
      <c r="F27" s="8">
        <f t="shared" si="3"/>
        <v>63</v>
      </c>
      <c r="G27" s="12" t="s">
        <v>49</v>
      </c>
      <c r="H27" s="38">
        <v>0</v>
      </c>
      <c r="I27" s="10">
        <v>210</v>
      </c>
      <c r="J27" s="8">
        <f t="shared" si="1"/>
        <v>210</v>
      </c>
      <c r="K27" s="2"/>
      <c r="L27" s="24" t="s">
        <v>29</v>
      </c>
      <c r="M27" s="7">
        <f>AVERAGE(H17:H20)</f>
        <v>0</v>
      </c>
      <c r="N27" s="7">
        <f>AVERAGE(I17:I20)</f>
        <v>210</v>
      </c>
      <c r="O27" s="2"/>
      <c r="P27" s="2"/>
      <c r="Q27" s="2"/>
    </row>
    <row r="28" spans="1:17" ht="15.75" customHeight="1" x14ac:dyDescent="0.25">
      <c r="A28" s="8">
        <f t="shared" si="2"/>
        <v>16</v>
      </c>
      <c r="B28" s="9" t="s">
        <v>50</v>
      </c>
      <c r="C28" s="38">
        <v>0</v>
      </c>
      <c r="D28" s="10">
        <v>210</v>
      </c>
      <c r="E28" s="11">
        <f t="shared" si="0"/>
        <v>210</v>
      </c>
      <c r="F28" s="8">
        <f t="shared" si="3"/>
        <v>64</v>
      </c>
      <c r="G28" s="12" t="s">
        <v>51</v>
      </c>
      <c r="H28" s="38">
        <v>0</v>
      </c>
      <c r="I28" s="10">
        <v>210</v>
      </c>
      <c r="J28" s="8">
        <f t="shared" si="1"/>
        <v>210</v>
      </c>
      <c r="K28" s="2"/>
      <c r="L28" s="2" t="s">
        <v>37</v>
      </c>
      <c r="M28" s="7">
        <f>AVERAGE(H21:H24)</f>
        <v>0</v>
      </c>
      <c r="N28" s="7">
        <f>AVERAGE(I21:I24)</f>
        <v>210</v>
      </c>
      <c r="O28" s="2"/>
      <c r="P28" s="2"/>
      <c r="Q28" s="2"/>
    </row>
    <row r="29" spans="1:17" ht="15.75" customHeight="1" x14ac:dyDescent="0.25">
      <c r="A29" s="8">
        <f t="shared" si="2"/>
        <v>17</v>
      </c>
      <c r="B29" s="9" t="s">
        <v>52</v>
      </c>
      <c r="C29" s="38">
        <v>0</v>
      </c>
      <c r="D29" s="10">
        <v>210</v>
      </c>
      <c r="E29" s="11">
        <f t="shared" si="0"/>
        <v>210</v>
      </c>
      <c r="F29" s="8">
        <f t="shared" si="3"/>
        <v>65</v>
      </c>
      <c r="G29" s="12" t="s">
        <v>53</v>
      </c>
      <c r="H29" s="38">
        <v>0</v>
      </c>
      <c r="I29" s="10">
        <v>210</v>
      </c>
      <c r="J29" s="8">
        <f t="shared" si="1"/>
        <v>210</v>
      </c>
      <c r="K29" s="2"/>
      <c r="L29" s="2" t="s">
        <v>45</v>
      </c>
      <c r="M29" s="7">
        <f>AVERAGE(H25:H28)</f>
        <v>0</v>
      </c>
      <c r="N29" s="7">
        <f>AVERAGE(I25:I28)</f>
        <v>210</v>
      </c>
      <c r="O29" s="2"/>
      <c r="P29" s="2"/>
      <c r="Q29" s="2"/>
    </row>
    <row r="30" spans="1:17" ht="15.75" customHeight="1" x14ac:dyDescent="0.25">
      <c r="A30" s="8">
        <f t="shared" si="2"/>
        <v>18</v>
      </c>
      <c r="B30" s="9" t="s">
        <v>54</v>
      </c>
      <c r="C30" s="38">
        <v>0</v>
      </c>
      <c r="D30" s="10">
        <v>210</v>
      </c>
      <c r="E30" s="11">
        <f t="shared" si="0"/>
        <v>210</v>
      </c>
      <c r="F30" s="8">
        <f t="shared" si="3"/>
        <v>66</v>
      </c>
      <c r="G30" s="12" t="s">
        <v>55</v>
      </c>
      <c r="H30" s="38">
        <v>0</v>
      </c>
      <c r="I30" s="10">
        <v>210</v>
      </c>
      <c r="J30" s="8">
        <f t="shared" si="1"/>
        <v>210</v>
      </c>
      <c r="K30" s="2"/>
      <c r="L30" s="2" t="s">
        <v>53</v>
      </c>
      <c r="M30" s="7">
        <f>AVERAGE(H29:H32)</f>
        <v>0</v>
      </c>
      <c r="N30" s="7">
        <f>AVERAGE(I29:I32)</f>
        <v>210</v>
      </c>
      <c r="O30" s="2"/>
      <c r="P30" s="2"/>
      <c r="Q30" s="2"/>
    </row>
    <row r="31" spans="1:17" ht="15.75" customHeight="1" x14ac:dyDescent="0.25">
      <c r="A31" s="8">
        <f t="shared" si="2"/>
        <v>19</v>
      </c>
      <c r="B31" s="9" t="s">
        <v>56</v>
      </c>
      <c r="C31" s="38">
        <v>0</v>
      </c>
      <c r="D31" s="10">
        <v>210</v>
      </c>
      <c r="E31" s="11">
        <f t="shared" si="0"/>
        <v>210</v>
      </c>
      <c r="F31" s="8">
        <f t="shared" si="3"/>
        <v>67</v>
      </c>
      <c r="G31" s="12" t="s">
        <v>57</v>
      </c>
      <c r="H31" s="38">
        <v>0</v>
      </c>
      <c r="I31" s="10">
        <v>210</v>
      </c>
      <c r="J31" s="8">
        <f t="shared" si="1"/>
        <v>210</v>
      </c>
      <c r="K31" s="2"/>
      <c r="L31" s="2" t="s">
        <v>61</v>
      </c>
      <c r="M31" s="7">
        <f>AVERAGE(H33:H36)</f>
        <v>0</v>
      </c>
      <c r="N31" s="7">
        <f>AVERAGE(I33:I36)</f>
        <v>210</v>
      </c>
      <c r="O31" s="2"/>
      <c r="P31" s="2"/>
      <c r="Q31" s="2"/>
    </row>
    <row r="32" spans="1:17" ht="15.75" customHeight="1" x14ac:dyDescent="0.25">
      <c r="A32" s="8">
        <f t="shared" si="2"/>
        <v>20</v>
      </c>
      <c r="B32" s="9" t="s">
        <v>58</v>
      </c>
      <c r="C32" s="38">
        <v>0</v>
      </c>
      <c r="D32" s="10">
        <v>210</v>
      </c>
      <c r="E32" s="11">
        <f t="shared" si="0"/>
        <v>210</v>
      </c>
      <c r="F32" s="8">
        <f t="shared" si="3"/>
        <v>68</v>
      </c>
      <c r="G32" s="12" t="s">
        <v>59</v>
      </c>
      <c r="H32" s="38">
        <v>0</v>
      </c>
      <c r="I32" s="10">
        <v>210</v>
      </c>
      <c r="J32" s="8">
        <f t="shared" si="1"/>
        <v>210</v>
      </c>
      <c r="K32" s="2"/>
      <c r="L32" s="2" t="s">
        <v>69</v>
      </c>
      <c r="M32" s="7">
        <f>AVERAGE(H37:H40)</f>
        <v>0</v>
      </c>
      <c r="N32" s="7">
        <f>AVERAGE(I37:I40)</f>
        <v>210</v>
      </c>
      <c r="O32" s="2"/>
      <c r="P32" s="2"/>
      <c r="Q32" s="2"/>
    </row>
    <row r="33" spans="1:17" ht="15.75" customHeight="1" x14ac:dyDescent="0.25">
      <c r="A33" s="8">
        <f t="shared" si="2"/>
        <v>21</v>
      </c>
      <c r="B33" s="9" t="s">
        <v>60</v>
      </c>
      <c r="C33" s="38">
        <v>0</v>
      </c>
      <c r="D33" s="10">
        <v>210</v>
      </c>
      <c r="E33" s="11">
        <f t="shared" si="0"/>
        <v>210</v>
      </c>
      <c r="F33" s="8">
        <f t="shared" si="3"/>
        <v>69</v>
      </c>
      <c r="G33" s="12" t="s">
        <v>61</v>
      </c>
      <c r="H33" s="38">
        <v>0</v>
      </c>
      <c r="I33" s="10">
        <v>210</v>
      </c>
      <c r="J33" s="8">
        <f t="shared" si="1"/>
        <v>210</v>
      </c>
      <c r="K33" s="2"/>
      <c r="L33" s="2" t="s">
        <v>77</v>
      </c>
      <c r="M33" s="7">
        <f>AVERAGE(H41:H44)</f>
        <v>0</v>
      </c>
      <c r="N33" s="7">
        <f>AVERAGE(I41:I44)</f>
        <v>210</v>
      </c>
      <c r="O33" s="2"/>
      <c r="P33" s="2"/>
      <c r="Q33" s="2"/>
    </row>
    <row r="34" spans="1:17" ht="15.75" customHeight="1" x14ac:dyDescent="0.25">
      <c r="A34" s="8">
        <f t="shared" si="2"/>
        <v>22</v>
      </c>
      <c r="B34" s="9" t="s">
        <v>62</v>
      </c>
      <c r="C34" s="38">
        <v>0</v>
      </c>
      <c r="D34" s="10">
        <v>210</v>
      </c>
      <c r="E34" s="11">
        <f t="shared" si="0"/>
        <v>210</v>
      </c>
      <c r="F34" s="8">
        <f t="shared" si="3"/>
        <v>70</v>
      </c>
      <c r="G34" s="12" t="s">
        <v>63</v>
      </c>
      <c r="H34" s="38">
        <v>0</v>
      </c>
      <c r="I34" s="10">
        <v>210</v>
      </c>
      <c r="J34" s="8">
        <f t="shared" si="1"/>
        <v>210</v>
      </c>
      <c r="K34" s="2"/>
      <c r="L34" s="2" t="s">
        <v>85</v>
      </c>
      <c r="M34" s="7">
        <f>AVERAGE(H45:H48)</f>
        <v>0</v>
      </c>
      <c r="N34" s="7">
        <f>AVERAGE(I45:I48)</f>
        <v>210</v>
      </c>
      <c r="O34" s="2"/>
      <c r="P34" s="2"/>
      <c r="Q34" s="2"/>
    </row>
    <row r="35" spans="1:17" ht="15.75" customHeight="1" x14ac:dyDescent="0.25">
      <c r="A35" s="8">
        <f t="shared" si="2"/>
        <v>23</v>
      </c>
      <c r="B35" s="9" t="s">
        <v>64</v>
      </c>
      <c r="C35" s="38">
        <v>0</v>
      </c>
      <c r="D35" s="10">
        <v>210</v>
      </c>
      <c r="E35" s="11">
        <f t="shared" si="0"/>
        <v>210</v>
      </c>
      <c r="F35" s="8">
        <f t="shared" si="3"/>
        <v>71</v>
      </c>
      <c r="G35" s="12" t="s">
        <v>65</v>
      </c>
      <c r="H35" s="38">
        <v>0</v>
      </c>
      <c r="I35" s="10">
        <v>210</v>
      </c>
      <c r="J35" s="8">
        <f t="shared" si="1"/>
        <v>210</v>
      </c>
      <c r="K35" s="2"/>
      <c r="L35" s="2" t="s">
        <v>93</v>
      </c>
      <c r="M35" s="7">
        <f>AVERAGE(H49:H52)</f>
        <v>0</v>
      </c>
      <c r="N35" s="7">
        <f>AVERAGE(I49:I52)</f>
        <v>210</v>
      </c>
      <c r="O35" s="2"/>
      <c r="P35" s="2"/>
      <c r="Q35" s="2"/>
    </row>
    <row r="36" spans="1:17" ht="15.75" customHeight="1" x14ac:dyDescent="0.25">
      <c r="A36" s="8">
        <f t="shared" si="2"/>
        <v>24</v>
      </c>
      <c r="B36" s="9" t="s">
        <v>66</v>
      </c>
      <c r="C36" s="38">
        <v>0</v>
      </c>
      <c r="D36" s="10">
        <v>210</v>
      </c>
      <c r="E36" s="11">
        <f t="shared" si="0"/>
        <v>210</v>
      </c>
      <c r="F36" s="8">
        <f t="shared" si="3"/>
        <v>72</v>
      </c>
      <c r="G36" s="12" t="s">
        <v>67</v>
      </c>
      <c r="H36" s="38">
        <v>0</v>
      </c>
      <c r="I36" s="10">
        <v>210</v>
      </c>
      <c r="J36" s="8">
        <f t="shared" si="1"/>
        <v>210</v>
      </c>
      <c r="K36" s="2"/>
      <c r="L36" s="107" t="s">
        <v>101</v>
      </c>
      <c r="M36" s="7">
        <f>AVERAGE(H53:H56)</f>
        <v>0</v>
      </c>
      <c r="N36" s="7">
        <f>AVERAGE(I53:I56)</f>
        <v>210</v>
      </c>
      <c r="O36" s="2"/>
      <c r="P36" s="2"/>
      <c r="Q36" s="2"/>
    </row>
    <row r="37" spans="1:17" ht="15.75" customHeight="1" x14ac:dyDescent="0.25">
      <c r="A37" s="8">
        <v>25</v>
      </c>
      <c r="B37" s="9" t="s">
        <v>68</v>
      </c>
      <c r="C37" s="38">
        <v>0</v>
      </c>
      <c r="D37" s="10">
        <v>210</v>
      </c>
      <c r="E37" s="11">
        <f t="shared" si="0"/>
        <v>210</v>
      </c>
      <c r="F37" s="8">
        <v>73</v>
      </c>
      <c r="G37" s="12" t="s">
        <v>69</v>
      </c>
      <c r="H37" s="38">
        <v>0</v>
      </c>
      <c r="I37" s="10">
        <v>210</v>
      </c>
      <c r="J37" s="8">
        <f t="shared" si="1"/>
        <v>210</v>
      </c>
      <c r="K37" s="2"/>
      <c r="L37" s="107" t="s">
        <v>109</v>
      </c>
      <c r="M37" s="7">
        <f>AVERAGE(H57:H60)</f>
        <v>0</v>
      </c>
      <c r="N37" s="7">
        <f>AVERAGE(I57:I60)</f>
        <v>210</v>
      </c>
      <c r="O37" s="2"/>
      <c r="P37" s="2"/>
      <c r="Q37" s="2"/>
    </row>
    <row r="38" spans="1:17" ht="15.75" customHeight="1" x14ac:dyDescent="0.25">
      <c r="A38" s="8">
        <f t="shared" ref="A38:A60" si="4">A37+1</f>
        <v>26</v>
      </c>
      <c r="B38" s="9" t="s">
        <v>70</v>
      </c>
      <c r="C38" s="38">
        <v>0</v>
      </c>
      <c r="D38" s="10">
        <v>210</v>
      </c>
      <c r="E38" s="8">
        <f t="shared" si="0"/>
        <v>210</v>
      </c>
      <c r="F38" s="8">
        <f t="shared" ref="F38:F60" si="5">F37+1</f>
        <v>74</v>
      </c>
      <c r="G38" s="12" t="s">
        <v>71</v>
      </c>
      <c r="H38" s="38">
        <v>0</v>
      </c>
      <c r="I38" s="10">
        <v>210</v>
      </c>
      <c r="J38" s="8">
        <f t="shared" si="1"/>
        <v>210</v>
      </c>
      <c r="K38" s="2"/>
      <c r="L38" s="107" t="s">
        <v>294</v>
      </c>
      <c r="M38" s="107">
        <f>AVERAGE(M14:M37)</f>
        <v>0</v>
      </c>
      <c r="N38" s="107">
        <f>AVERAGE(N14:N37)</f>
        <v>210</v>
      </c>
      <c r="O38" s="2"/>
      <c r="P38" s="2"/>
      <c r="Q38" s="2"/>
    </row>
    <row r="39" spans="1:17" ht="15.75" customHeight="1" x14ac:dyDescent="0.25">
      <c r="A39" s="8">
        <f t="shared" si="4"/>
        <v>27</v>
      </c>
      <c r="B39" s="9" t="s">
        <v>72</v>
      </c>
      <c r="C39" s="38">
        <v>0</v>
      </c>
      <c r="D39" s="10">
        <v>210</v>
      </c>
      <c r="E39" s="8">
        <f t="shared" si="0"/>
        <v>210</v>
      </c>
      <c r="F39" s="8">
        <f t="shared" si="5"/>
        <v>75</v>
      </c>
      <c r="G39" s="12" t="s">
        <v>73</v>
      </c>
      <c r="H39" s="38">
        <v>0</v>
      </c>
      <c r="I39" s="10">
        <v>210</v>
      </c>
      <c r="J39" s="8">
        <f t="shared" si="1"/>
        <v>210</v>
      </c>
      <c r="K39" s="2"/>
      <c r="L39" s="2"/>
      <c r="M39" s="2"/>
      <c r="N39" s="2"/>
      <c r="O39" s="2"/>
      <c r="P39" s="2"/>
      <c r="Q39" s="2"/>
    </row>
    <row r="40" spans="1:17" ht="15.75" customHeight="1" x14ac:dyDescent="0.25">
      <c r="A40" s="8">
        <f t="shared" si="4"/>
        <v>28</v>
      </c>
      <c r="B40" s="9" t="s">
        <v>74</v>
      </c>
      <c r="C40" s="38">
        <v>0</v>
      </c>
      <c r="D40" s="10">
        <v>210</v>
      </c>
      <c r="E40" s="8">
        <f t="shared" si="0"/>
        <v>210</v>
      </c>
      <c r="F40" s="8">
        <f t="shared" si="5"/>
        <v>76</v>
      </c>
      <c r="G40" s="12" t="s">
        <v>75</v>
      </c>
      <c r="H40" s="38">
        <v>0</v>
      </c>
      <c r="I40" s="10">
        <v>210</v>
      </c>
      <c r="J40" s="8">
        <f t="shared" si="1"/>
        <v>210</v>
      </c>
      <c r="K40" s="2"/>
      <c r="L40" s="2"/>
      <c r="M40" s="2"/>
      <c r="N40" s="2"/>
      <c r="O40" s="2"/>
      <c r="P40" s="2"/>
      <c r="Q40" s="2"/>
    </row>
    <row r="41" spans="1:17" ht="15.75" customHeight="1" x14ac:dyDescent="0.25">
      <c r="A41" s="8">
        <f t="shared" si="4"/>
        <v>29</v>
      </c>
      <c r="B41" s="9" t="s">
        <v>76</v>
      </c>
      <c r="C41" s="38">
        <v>0</v>
      </c>
      <c r="D41" s="10">
        <v>210</v>
      </c>
      <c r="E41" s="8">
        <f t="shared" si="0"/>
        <v>210</v>
      </c>
      <c r="F41" s="8">
        <f t="shared" si="5"/>
        <v>77</v>
      </c>
      <c r="G41" s="12" t="s">
        <v>77</v>
      </c>
      <c r="H41" s="38">
        <v>0</v>
      </c>
      <c r="I41" s="10">
        <v>210</v>
      </c>
      <c r="J41" s="8">
        <f t="shared" si="1"/>
        <v>210</v>
      </c>
      <c r="K41" s="2"/>
      <c r="L41" s="2"/>
      <c r="M41" s="2"/>
      <c r="N41" s="2"/>
      <c r="O41" s="2"/>
      <c r="P41" s="2"/>
      <c r="Q41" s="2"/>
    </row>
    <row r="42" spans="1:17" ht="15.75" customHeight="1" x14ac:dyDescent="0.25">
      <c r="A42" s="8">
        <f t="shared" si="4"/>
        <v>30</v>
      </c>
      <c r="B42" s="9" t="s">
        <v>78</v>
      </c>
      <c r="C42" s="38">
        <v>0</v>
      </c>
      <c r="D42" s="10">
        <v>210</v>
      </c>
      <c r="E42" s="8">
        <f t="shared" si="0"/>
        <v>210</v>
      </c>
      <c r="F42" s="8">
        <f t="shared" si="5"/>
        <v>78</v>
      </c>
      <c r="G42" s="12" t="s">
        <v>79</v>
      </c>
      <c r="H42" s="38">
        <v>0</v>
      </c>
      <c r="I42" s="10">
        <v>210</v>
      </c>
      <c r="J42" s="8">
        <f t="shared" si="1"/>
        <v>210</v>
      </c>
      <c r="K42" s="2"/>
      <c r="L42" s="2"/>
      <c r="M42" s="2"/>
      <c r="N42" s="2"/>
      <c r="O42" s="2"/>
      <c r="P42" s="2"/>
      <c r="Q42" s="2"/>
    </row>
    <row r="43" spans="1:17" ht="15.75" customHeight="1" x14ac:dyDescent="0.25">
      <c r="A43" s="8">
        <f t="shared" si="4"/>
        <v>31</v>
      </c>
      <c r="B43" s="9" t="s">
        <v>80</v>
      </c>
      <c r="C43" s="38">
        <v>0</v>
      </c>
      <c r="D43" s="10">
        <v>210</v>
      </c>
      <c r="E43" s="8">
        <f t="shared" si="0"/>
        <v>210</v>
      </c>
      <c r="F43" s="8">
        <f t="shared" si="5"/>
        <v>79</v>
      </c>
      <c r="G43" s="12" t="s">
        <v>81</v>
      </c>
      <c r="H43" s="38">
        <v>0</v>
      </c>
      <c r="I43" s="10">
        <v>210</v>
      </c>
      <c r="J43" s="8">
        <f t="shared" si="1"/>
        <v>210</v>
      </c>
      <c r="K43" s="2"/>
      <c r="L43" s="2"/>
      <c r="M43" s="2"/>
      <c r="N43" s="2"/>
      <c r="O43" s="2"/>
      <c r="P43" s="2"/>
      <c r="Q43" s="2"/>
    </row>
    <row r="44" spans="1:17" ht="15.75" customHeight="1" x14ac:dyDescent="0.25">
      <c r="A44" s="8">
        <f t="shared" si="4"/>
        <v>32</v>
      </c>
      <c r="B44" s="9" t="s">
        <v>82</v>
      </c>
      <c r="C44" s="38">
        <v>0</v>
      </c>
      <c r="D44" s="10">
        <v>210</v>
      </c>
      <c r="E44" s="8">
        <f t="shared" si="0"/>
        <v>210</v>
      </c>
      <c r="F44" s="8">
        <f t="shared" si="5"/>
        <v>80</v>
      </c>
      <c r="G44" s="12" t="s">
        <v>83</v>
      </c>
      <c r="H44" s="38">
        <v>0</v>
      </c>
      <c r="I44" s="10">
        <v>210</v>
      </c>
      <c r="J44" s="8">
        <f t="shared" si="1"/>
        <v>210</v>
      </c>
      <c r="K44" s="2"/>
      <c r="L44" s="2"/>
      <c r="M44" s="2"/>
      <c r="N44" s="2"/>
      <c r="O44" s="2"/>
      <c r="P44" s="2"/>
      <c r="Q44" s="2"/>
    </row>
    <row r="45" spans="1:17" ht="15.75" customHeight="1" x14ac:dyDescent="0.25">
      <c r="A45" s="8">
        <f t="shared" si="4"/>
        <v>33</v>
      </c>
      <c r="B45" s="9" t="s">
        <v>84</v>
      </c>
      <c r="C45" s="38">
        <v>0</v>
      </c>
      <c r="D45" s="10">
        <v>210</v>
      </c>
      <c r="E45" s="8">
        <f t="shared" si="0"/>
        <v>210</v>
      </c>
      <c r="F45" s="8">
        <f t="shared" si="5"/>
        <v>81</v>
      </c>
      <c r="G45" s="12" t="s">
        <v>85</v>
      </c>
      <c r="H45" s="38">
        <v>0</v>
      </c>
      <c r="I45" s="10">
        <v>210</v>
      </c>
      <c r="J45" s="8">
        <f t="shared" si="1"/>
        <v>210</v>
      </c>
      <c r="K45" s="2"/>
      <c r="L45" s="2"/>
      <c r="M45" s="2"/>
      <c r="N45" s="2"/>
      <c r="O45" s="2"/>
      <c r="P45" s="2"/>
      <c r="Q45" s="2"/>
    </row>
    <row r="46" spans="1:17" ht="15.75" customHeight="1" x14ac:dyDescent="0.25">
      <c r="A46" s="8">
        <f t="shared" si="4"/>
        <v>34</v>
      </c>
      <c r="B46" s="9" t="s">
        <v>86</v>
      </c>
      <c r="C46" s="38">
        <v>0</v>
      </c>
      <c r="D46" s="10">
        <v>210</v>
      </c>
      <c r="E46" s="8">
        <f t="shared" si="0"/>
        <v>210</v>
      </c>
      <c r="F46" s="8">
        <f t="shared" si="5"/>
        <v>82</v>
      </c>
      <c r="G46" s="12" t="s">
        <v>87</v>
      </c>
      <c r="H46" s="38">
        <v>0</v>
      </c>
      <c r="I46" s="10">
        <v>210</v>
      </c>
      <c r="J46" s="8">
        <f t="shared" si="1"/>
        <v>210</v>
      </c>
      <c r="K46" s="2"/>
      <c r="L46" s="2"/>
      <c r="M46" s="2"/>
      <c r="N46" s="2"/>
      <c r="O46" s="2"/>
      <c r="P46" s="2"/>
      <c r="Q46" s="2"/>
    </row>
    <row r="47" spans="1:17" ht="15.75" customHeight="1" x14ac:dyDescent="0.25">
      <c r="A47" s="8">
        <f t="shared" si="4"/>
        <v>35</v>
      </c>
      <c r="B47" s="9" t="s">
        <v>88</v>
      </c>
      <c r="C47" s="38">
        <v>0</v>
      </c>
      <c r="D47" s="10">
        <v>210</v>
      </c>
      <c r="E47" s="8">
        <f t="shared" si="0"/>
        <v>210</v>
      </c>
      <c r="F47" s="8">
        <f t="shared" si="5"/>
        <v>83</v>
      </c>
      <c r="G47" s="12" t="s">
        <v>89</v>
      </c>
      <c r="H47" s="38">
        <v>0</v>
      </c>
      <c r="I47" s="10">
        <v>210</v>
      </c>
      <c r="J47" s="8">
        <f t="shared" si="1"/>
        <v>210</v>
      </c>
      <c r="K47" s="2"/>
      <c r="L47" s="2"/>
      <c r="M47" s="2"/>
      <c r="N47" s="2"/>
      <c r="O47" s="2"/>
      <c r="P47" s="2"/>
      <c r="Q47" s="2"/>
    </row>
    <row r="48" spans="1:17" ht="15.75" customHeight="1" x14ac:dyDescent="0.25">
      <c r="A48" s="8">
        <f t="shared" si="4"/>
        <v>36</v>
      </c>
      <c r="B48" s="9" t="s">
        <v>90</v>
      </c>
      <c r="C48" s="38">
        <v>0</v>
      </c>
      <c r="D48" s="10">
        <v>210</v>
      </c>
      <c r="E48" s="8">
        <f t="shared" si="0"/>
        <v>210</v>
      </c>
      <c r="F48" s="8">
        <f t="shared" si="5"/>
        <v>84</v>
      </c>
      <c r="G48" s="12" t="s">
        <v>91</v>
      </c>
      <c r="H48" s="38">
        <v>0</v>
      </c>
      <c r="I48" s="10">
        <v>210</v>
      </c>
      <c r="J48" s="8">
        <f t="shared" si="1"/>
        <v>210</v>
      </c>
      <c r="K48" s="2"/>
      <c r="L48" s="2"/>
      <c r="M48" s="2"/>
      <c r="N48" s="2"/>
      <c r="O48" s="2"/>
      <c r="P48" s="2"/>
      <c r="Q48" s="2"/>
    </row>
    <row r="49" spans="1:17" ht="15.75" customHeight="1" x14ac:dyDescent="0.25">
      <c r="A49" s="8">
        <f t="shared" si="4"/>
        <v>37</v>
      </c>
      <c r="B49" s="9" t="s">
        <v>92</v>
      </c>
      <c r="C49" s="38">
        <v>0</v>
      </c>
      <c r="D49" s="10">
        <v>210</v>
      </c>
      <c r="E49" s="8">
        <f t="shared" si="0"/>
        <v>210</v>
      </c>
      <c r="F49" s="8">
        <f t="shared" si="5"/>
        <v>85</v>
      </c>
      <c r="G49" s="12" t="s">
        <v>93</v>
      </c>
      <c r="H49" s="38">
        <v>0</v>
      </c>
      <c r="I49" s="10">
        <v>210</v>
      </c>
      <c r="J49" s="8">
        <f t="shared" si="1"/>
        <v>210</v>
      </c>
      <c r="K49" s="2"/>
      <c r="L49" s="2"/>
      <c r="M49" s="2"/>
      <c r="N49" s="2"/>
      <c r="O49" s="2"/>
      <c r="P49" s="2"/>
      <c r="Q49" s="2"/>
    </row>
    <row r="50" spans="1:17" ht="15.75" customHeight="1" x14ac:dyDescent="0.25">
      <c r="A50" s="8">
        <f t="shared" si="4"/>
        <v>38</v>
      </c>
      <c r="B50" s="12" t="s">
        <v>94</v>
      </c>
      <c r="C50" s="38">
        <v>0</v>
      </c>
      <c r="D50" s="10">
        <v>210</v>
      </c>
      <c r="E50" s="8">
        <f t="shared" si="0"/>
        <v>210</v>
      </c>
      <c r="F50" s="8">
        <f t="shared" si="5"/>
        <v>86</v>
      </c>
      <c r="G50" s="12" t="s">
        <v>95</v>
      </c>
      <c r="H50" s="38">
        <v>0</v>
      </c>
      <c r="I50" s="10">
        <v>210</v>
      </c>
      <c r="J50" s="8">
        <f t="shared" si="1"/>
        <v>210</v>
      </c>
      <c r="K50" s="2"/>
      <c r="L50" s="2"/>
      <c r="M50" s="2"/>
      <c r="N50" s="2"/>
      <c r="O50" s="2"/>
      <c r="P50" s="2"/>
      <c r="Q50" s="2"/>
    </row>
    <row r="51" spans="1:17" ht="15.75" customHeight="1" x14ac:dyDescent="0.25">
      <c r="A51" s="8">
        <f t="shared" si="4"/>
        <v>39</v>
      </c>
      <c r="B51" s="12" t="s">
        <v>96</v>
      </c>
      <c r="C51" s="38">
        <v>0</v>
      </c>
      <c r="D51" s="10">
        <v>210</v>
      </c>
      <c r="E51" s="8">
        <f t="shared" si="0"/>
        <v>210</v>
      </c>
      <c r="F51" s="8">
        <f t="shared" si="5"/>
        <v>87</v>
      </c>
      <c r="G51" s="12" t="s">
        <v>97</v>
      </c>
      <c r="H51" s="38">
        <v>0</v>
      </c>
      <c r="I51" s="10">
        <v>210</v>
      </c>
      <c r="J51" s="8">
        <f t="shared" si="1"/>
        <v>210</v>
      </c>
      <c r="K51" s="2"/>
      <c r="L51" s="2"/>
      <c r="M51" s="2"/>
      <c r="N51" s="2"/>
      <c r="O51" s="2"/>
      <c r="P51" s="2"/>
      <c r="Q51" s="2"/>
    </row>
    <row r="52" spans="1:17" ht="15.75" customHeight="1" x14ac:dyDescent="0.25">
      <c r="A52" s="8">
        <f t="shared" si="4"/>
        <v>40</v>
      </c>
      <c r="B52" s="12" t="s">
        <v>98</v>
      </c>
      <c r="C52" s="38">
        <v>0</v>
      </c>
      <c r="D52" s="10">
        <v>210</v>
      </c>
      <c r="E52" s="8">
        <f t="shared" si="0"/>
        <v>210</v>
      </c>
      <c r="F52" s="8">
        <f t="shared" si="5"/>
        <v>88</v>
      </c>
      <c r="G52" s="12" t="s">
        <v>99</v>
      </c>
      <c r="H52" s="38">
        <v>0</v>
      </c>
      <c r="I52" s="10">
        <v>210</v>
      </c>
      <c r="J52" s="8">
        <f t="shared" si="1"/>
        <v>210</v>
      </c>
      <c r="K52" s="2"/>
      <c r="L52" s="2"/>
      <c r="M52" s="2"/>
      <c r="N52" s="2"/>
      <c r="O52" s="2"/>
      <c r="P52" s="2"/>
      <c r="Q52" s="2"/>
    </row>
    <row r="53" spans="1:17" ht="15.75" customHeight="1" x14ac:dyDescent="0.25">
      <c r="A53" s="8">
        <f t="shared" si="4"/>
        <v>41</v>
      </c>
      <c r="B53" s="12" t="s">
        <v>100</v>
      </c>
      <c r="C53" s="38">
        <v>0</v>
      </c>
      <c r="D53" s="10">
        <v>210</v>
      </c>
      <c r="E53" s="8">
        <f t="shared" si="0"/>
        <v>210</v>
      </c>
      <c r="F53" s="8">
        <f t="shared" si="5"/>
        <v>89</v>
      </c>
      <c r="G53" s="12" t="s">
        <v>101</v>
      </c>
      <c r="H53" s="38">
        <v>0</v>
      </c>
      <c r="I53" s="10">
        <v>210</v>
      </c>
      <c r="J53" s="8">
        <f t="shared" si="1"/>
        <v>210</v>
      </c>
      <c r="K53" s="2"/>
      <c r="L53" s="13"/>
      <c r="M53" s="13"/>
      <c r="N53" s="13"/>
      <c r="O53" s="2"/>
      <c r="P53" s="2"/>
      <c r="Q53" s="2"/>
    </row>
    <row r="54" spans="1:17" ht="15.75" customHeight="1" x14ac:dyDescent="0.25">
      <c r="A54" s="8">
        <f t="shared" si="4"/>
        <v>42</v>
      </c>
      <c r="B54" s="12" t="s">
        <v>102</v>
      </c>
      <c r="C54" s="38">
        <v>0</v>
      </c>
      <c r="D54" s="10">
        <v>210</v>
      </c>
      <c r="E54" s="8">
        <f t="shared" si="0"/>
        <v>210</v>
      </c>
      <c r="F54" s="8">
        <f t="shared" si="5"/>
        <v>90</v>
      </c>
      <c r="G54" s="12" t="s">
        <v>103</v>
      </c>
      <c r="H54" s="38">
        <v>0</v>
      </c>
      <c r="I54" s="10">
        <v>210</v>
      </c>
      <c r="J54" s="8">
        <f t="shared" si="1"/>
        <v>210</v>
      </c>
      <c r="K54" s="2"/>
      <c r="L54" s="13"/>
      <c r="M54" s="13"/>
      <c r="N54" s="13"/>
      <c r="O54" s="2"/>
      <c r="P54" s="2"/>
      <c r="Q54" s="2"/>
    </row>
    <row r="55" spans="1:17" ht="15.75" customHeight="1" x14ac:dyDescent="0.25">
      <c r="A55" s="8">
        <f t="shared" si="4"/>
        <v>43</v>
      </c>
      <c r="B55" s="12" t="s">
        <v>104</v>
      </c>
      <c r="C55" s="38">
        <v>0</v>
      </c>
      <c r="D55" s="10">
        <v>210</v>
      </c>
      <c r="E55" s="8">
        <f t="shared" si="0"/>
        <v>210</v>
      </c>
      <c r="F55" s="8">
        <f t="shared" si="5"/>
        <v>91</v>
      </c>
      <c r="G55" s="12" t="s">
        <v>105</v>
      </c>
      <c r="H55" s="38">
        <v>0</v>
      </c>
      <c r="I55" s="10">
        <v>210</v>
      </c>
      <c r="J55" s="8">
        <f t="shared" si="1"/>
        <v>210</v>
      </c>
      <c r="K55" s="2"/>
      <c r="L55" s="13"/>
      <c r="M55" s="13"/>
      <c r="N55" s="13"/>
      <c r="O55" s="2"/>
      <c r="P55" s="2"/>
      <c r="Q55" s="2"/>
    </row>
    <row r="56" spans="1:17" ht="15.75" customHeight="1" x14ac:dyDescent="0.25">
      <c r="A56" s="8">
        <f t="shared" si="4"/>
        <v>44</v>
      </c>
      <c r="B56" s="12" t="s">
        <v>106</v>
      </c>
      <c r="C56" s="38">
        <v>0</v>
      </c>
      <c r="D56" s="10">
        <v>210</v>
      </c>
      <c r="E56" s="8">
        <f t="shared" si="0"/>
        <v>210</v>
      </c>
      <c r="F56" s="8">
        <f t="shared" si="5"/>
        <v>92</v>
      </c>
      <c r="G56" s="12" t="s">
        <v>107</v>
      </c>
      <c r="H56" s="38">
        <v>0</v>
      </c>
      <c r="I56" s="10">
        <v>210</v>
      </c>
      <c r="J56" s="8">
        <f t="shared" si="1"/>
        <v>210</v>
      </c>
      <c r="K56" s="2"/>
      <c r="L56" s="13"/>
      <c r="M56" s="13"/>
      <c r="N56" s="13"/>
      <c r="O56" s="2"/>
      <c r="P56" s="2"/>
      <c r="Q56" s="2"/>
    </row>
    <row r="57" spans="1:17" ht="15.75" customHeight="1" x14ac:dyDescent="0.25">
      <c r="A57" s="8">
        <f t="shared" si="4"/>
        <v>45</v>
      </c>
      <c r="B57" s="12" t="s">
        <v>108</v>
      </c>
      <c r="C57" s="38">
        <v>0</v>
      </c>
      <c r="D57" s="10">
        <v>210</v>
      </c>
      <c r="E57" s="8">
        <f t="shared" si="0"/>
        <v>210</v>
      </c>
      <c r="F57" s="8">
        <f t="shared" si="5"/>
        <v>93</v>
      </c>
      <c r="G57" s="12" t="s">
        <v>109</v>
      </c>
      <c r="H57" s="38">
        <v>0</v>
      </c>
      <c r="I57" s="10">
        <v>210</v>
      </c>
      <c r="J57" s="8">
        <f t="shared" si="1"/>
        <v>210</v>
      </c>
      <c r="K57" s="2"/>
      <c r="L57" s="14"/>
      <c r="M57" s="13"/>
      <c r="N57" s="15"/>
      <c r="O57" s="2"/>
      <c r="P57" s="2"/>
      <c r="Q57" s="2"/>
    </row>
    <row r="58" spans="1:17" ht="15.75" customHeight="1" x14ac:dyDescent="0.25">
      <c r="A58" s="8">
        <f t="shared" si="4"/>
        <v>46</v>
      </c>
      <c r="B58" s="12" t="s">
        <v>110</v>
      </c>
      <c r="C58" s="38">
        <v>0</v>
      </c>
      <c r="D58" s="10">
        <v>210</v>
      </c>
      <c r="E58" s="8">
        <f t="shared" si="0"/>
        <v>210</v>
      </c>
      <c r="F58" s="8">
        <f t="shared" si="5"/>
        <v>94</v>
      </c>
      <c r="G58" s="12" t="s">
        <v>111</v>
      </c>
      <c r="H58" s="38">
        <v>0</v>
      </c>
      <c r="I58" s="10">
        <v>210</v>
      </c>
      <c r="J58" s="8">
        <f t="shared" si="1"/>
        <v>210</v>
      </c>
      <c r="K58" s="2"/>
      <c r="L58" s="16"/>
      <c r="M58" s="13"/>
      <c r="N58" s="15"/>
      <c r="O58" s="2"/>
      <c r="P58" s="2"/>
      <c r="Q58" s="2"/>
    </row>
    <row r="59" spans="1:17" ht="15.75" customHeight="1" x14ac:dyDescent="0.25">
      <c r="A59" s="17">
        <f t="shared" si="4"/>
        <v>47</v>
      </c>
      <c r="B59" s="18" t="s">
        <v>112</v>
      </c>
      <c r="C59" s="38">
        <v>0</v>
      </c>
      <c r="D59" s="10">
        <v>210</v>
      </c>
      <c r="E59" s="17">
        <f t="shared" si="0"/>
        <v>210</v>
      </c>
      <c r="F59" s="17">
        <f t="shared" si="5"/>
        <v>95</v>
      </c>
      <c r="G59" s="18" t="s">
        <v>113</v>
      </c>
      <c r="H59" s="38">
        <v>0</v>
      </c>
      <c r="I59" s="10">
        <v>210</v>
      </c>
      <c r="J59" s="17">
        <f t="shared" si="1"/>
        <v>210</v>
      </c>
      <c r="K59" s="2"/>
      <c r="L59" s="16"/>
      <c r="M59" s="19"/>
      <c r="N59" s="15"/>
      <c r="O59" s="2"/>
      <c r="P59" s="2"/>
      <c r="Q59" s="2"/>
    </row>
    <row r="60" spans="1:17" ht="15.75" customHeight="1" x14ac:dyDescent="0.25">
      <c r="A60" s="17">
        <f t="shared" si="4"/>
        <v>48</v>
      </c>
      <c r="B60" s="18" t="s">
        <v>114</v>
      </c>
      <c r="C60" s="38">
        <v>0</v>
      </c>
      <c r="D60" s="10">
        <v>210</v>
      </c>
      <c r="E60" s="17">
        <f t="shared" si="0"/>
        <v>210</v>
      </c>
      <c r="F60" s="17">
        <f t="shared" si="5"/>
        <v>96</v>
      </c>
      <c r="G60" s="18" t="s">
        <v>115</v>
      </c>
      <c r="H60" s="38">
        <v>0</v>
      </c>
      <c r="I60" s="10">
        <v>210</v>
      </c>
      <c r="J60" s="17">
        <f t="shared" si="1"/>
        <v>210</v>
      </c>
      <c r="K60" s="2"/>
      <c r="L60" s="16"/>
      <c r="M60" s="19"/>
      <c r="N60" s="2"/>
      <c r="O60" s="2"/>
      <c r="P60" s="2"/>
      <c r="Q60" s="2"/>
    </row>
    <row r="61" spans="1:17" ht="30.75" customHeight="1" x14ac:dyDescent="0.3">
      <c r="A61" s="127" t="s">
        <v>116</v>
      </c>
      <c r="B61" s="128"/>
      <c r="C61" s="128"/>
      <c r="D61" s="129"/>
      <c r="E61" s="130" t="s">
        <v>117</v>
      </c>
      <c r="F61" s="131"/>
      <c r="G61" s="131"/>
      <c r="H61" s="131"/>
      <c r="I61" s="131"/>
      <c r="J61" s="132"/>
      <c r="K61" s="2"/>
      <c r="L61" s="14"/>
      <c r="M61" s="2"/>
      <c r="N61" s="2"/>
      <c r="O61" s="45"/>
      <c r="P61" s="2"/>
      <c r="Q61" s="2"/>
    </row>
    <row r="62" spans="1:17" ht="66" customHeight="1" x14ac:dyDescent="0.25">
      <c r="A62" s="135" t="s">
        <v>148</v>
      </c>
      <c r="B62" s="136"/>
      <c r="C62" s="136"/>
      <c r="D62" s="136"/>
      <c r="E62" s="136"/>
      <c r="F62" s="136"/>
      <c r="G62" s="137"/>
      <c r="H62" s="20" t="s">
        <v>118</v>
      </c>
      <c r="I62" s="20" t="s">
        <v>119</v>
      </c>
      <c r="J62" s="20" t="s">
        <v>120</v>
      </c>
      <c r="K62" s="2"/>
      <c r="L62" s="16"/>
      <c r="M62" s="7"/>
      <c r="N62" s="7"/>
      <c r="O62" s="7"/>
      <c r="P62" s="7"/>
      <c r="Q62" s="7"/>
    </row>
    <row r="63" spans="1:17" ht="24.75" customHeight="1" x14ac:dyDescent="0.25">
      <c r="A63" s="138"/>
      <c r="B63" s="139"/>
      <c r="C63" s="139"/>
      <c r="D63" s="139"/>
      <c r="E63" s="142" t="s">
        <v>150</v>
      </c>
      <c r="F63" s="143"/>
      <c r="G63" s="144"/>
      <c r="H63" s="21">
        <v>0</v>
      </c>
      <c r="I63" s="21">
        <v>5.3380000000000001</v>
      </c>
      <c r="J63" s="21">
        <f>H63+I63</f>
        <v>5.3380000000000001</v>
      </c>
      <c r="K63" s="2"/>
      <c r="L63" s="22">
        <f>38.33+360</f>
        <v>398.33</v>
      </c>
      <c r="M63" s="32">
        <f>L63/1000</f>
        <v>0.39832999999999996</v>
      </c>
      <c r="N63" s="4"/>
      <c r="O63" s="7"/>
      <c r="P63" s="7"/>
      <c r="Q63" s="7"/>
    </row>
    <row r="64" spans="1:17" ht="30" customHeight="1" x14ac:dyDescent="0.25">
      <c r="A64" s="140"/>
      <c r="B64" s="141"/>
      <c r="C64" s="141"/>
      <c r="D64" s="141"/>
      <c r="E64" s="145" t="s">
        <v>151</v>
      </c>
      <c r="F64" s="146"/>
      <c r="G64" s="147"/>
      <c r="H64" s="36">
        <v>0</v>
      </c>
      <c r="I64" s="36">
        <f>L82</f>
        <v>0.39832999999999996</v>
      </c>
      <c r="J64" s="36">
        <f>H64+I64</f>
        <v>0.39832999999999996</v>
      </c>
      <c r="K64" s="2"/>
      <c r="L64" s="24"/>
      <c r="M64" s="24"/>
      <c r="N64" s="4"/>
      <c r="O64" s="7"/>
      <c r="P64" s="7"/>
      <c r="Q64" s="7"/>
    </row>
    <row r="65" spans="1:17" ht="16.5" customHeight="1" x14ac:dyDescent="0.25">
      <c r="A65" s="25"/>
      <c r="B65" s="7" t="s">
        <v>121</v>
      </c>
      <c r="C65" s="7"/>
      <c r="D65" s="7"/>
      <c r="E65" s="7"/>
      <c r="F65" s="7"/>
      <c r="G65" s="7"/>
      <c r="H65" s="7"/>
      <c r="I65" s="7"/>
      <c r="J65" s="26"/>
      <c r="K65" s="2"/>
      <c r="L65" s="4"/>
      <c r="M65" s="4"/>
      <c r="N65" s="4"/>
      <c r="O65" s="23" t="s">
        <v>122</v>
      </c>
      <c r="P65" s="23" t="s">
        <v>123</v>
      </c>
      <c r="Q65" s="7"/>
    </row>
    <row r="66" spans="1:17" ht="28.5" customHeight="1" x14ac:dyDescent="0.25">
      <c r="A66" s="148" t="s">
        <v>152</v>
      </c>
      <c r="B66" s="149"/>
      <c r="C66" s="149"/>
      <c r="D66" s="149"/>
      <c r="E66" s="149"/>
      <c r="F66" s="149"/>
      <c r="G66" s="149"/>
      <c r="H66" s="149"/>
      <c r="I66" s="149"/>
      <c r="J66" s="150"/>
      <c r="K66" s="2" t="s">
        <v>124</v>
      </c>
      <c r="L66" s="24"/>
      <c r="M66" s="27">
        <v>0.10299999999999999</v>
      </c>
      <c r="N66" s="28">
        <v>0.60199999999999998</v>
      </c>
      <c r="O66" s="29">
        <f>M66+N66</f>
        <v>0.70499999999999996</v>
      </c>
      <c r="P66" s="29">
        <f>O66/J63*100</f>
        <v>13.207193705507681</v>
      </c>
      <c r="Q66" s="7"/>
    </row>
    <row r="67" spans="1:17" ht="25.5" customHeight="1" x14ac:dyDescent="0.25">
      <c r="A67" s="30"/>
      <c r="B67" s="31"/>
      <c r="C67" s="31"/>
      <c r="D67" s="31"/>
      <c r="E67" s="31"/>
      <c r="F67" s="31"/>
      <c r="G67" s="31"/>
      <c r="H67" s="151" t="s">
        <v>125</v>
      </c>
      <c r="I67" s="152"/>
      <c r="J67" s="153"/>
      <c r="K67" s="2"/>
      <c r="L67" s="4"/>
      <c r="M67" s="29">
        <f>H63+H64</f>
        <v>0</v>
      </c>
      <c r="N67" s="29">
        <f>I63+I64-N66-0.018-M66-0.018</f>
        <v>4.99533</v>
      </c>
      <c r="O67" s="7"/>
      <c r="P67" s="7"/>
      <c r="Q67" s="7"/>
    </row>
    <row r="68" spans="1:17" ht="25.5" customHeight="1" x14ac:dyDescent="0.25">
      <c r="A68" s="40"/>
      <c r="B68" s="40"/>
      <c r="C68" s="40"/>
      <c r="D68" s="40"/>
      <c r="E68" s="40"/>
      <c r="F68" s="40"/>
      <c r="G68" s="40"/>
      <c r="H68" s="41"/>
      <c r="I68" s="42"/>
      <c r="J68" s="42"/>
      <c r="K68" s="2"/>
      <c r="L68" s="23" t="s">
        <v>130</v>
      </c>
      <c r="M68" s="29">
        <v>0</v>
      </c>
      <c r="N68" s="29">
        <v>0</v>
      </c>
      <c r="O68" s="7"/>
      <c r="P68" s="7"/>
      <c r="Q68" s="7"/>
    </row>
    <row r="69" spans="1:17" ht="33.75" customHeight="1" x14ac:dyDescent="0.25">
      <c r="A69" s="2"/>
      <c r="B69" s="2"/>
      <c r="C69" s="2"/>
      <c r="D69" s="2"/>
      <c r="E69" s="2"/>
      <c r="F69" s="2"/>
      <c r="G69" s="2"/>
      <c r="H69" s="2"/>
      <c r="I69" s="2"/>
      <c r="J69" s="2"/>
      <c r="K69" s="2"/>
      <c r="L69" s="4"/>
      <c r="M69" s="32">
        <f>(M67+M68)/24</f>
        <v>0</v>
      </c>
      <c r="N69" s="32">
        <f>(N67+N68)/24</f>
        <v>0.20813875000000001</v>
      </c>
      <c r="O69" s="23"/>
      <c r="P69" s="32">
        <f>M69+N69</f>
        <v>0.20813875000000001</v>
      </c>
      <c r="Q69" s="7"/>
    </row>
    <row r="70" spans="1:17" ht="15.75" customHeight="1" x14ac:dyDescent="0.25">
      <c r="A70" s="2"/>
      <c r="B70" s="2"/>
      <c r="C70" s="2"/>
      <c r="D70" s="2"/>
      <c r="E70" s="2"/>
      <c r="F70" s="2"/>
      <c r="G70" s="2"/>
      <c r="H70" s="2"/>
      <c r="I70" s="2"/>
      <c r="J70" s="2"/>
      <c r="K70" s="2"/>
      <c r="L70" s="7"/>
      <c r="M70" s="29">
        <f>M69*1000</f>
        <v>0</v>
      </c>
      <c r="N70" s="29">
        <f>N69*1000</f>
        <v>208.13875000000002</v>
      </c>
      <c r="O70" s="23"/>
      <c r="P70" s="29">
        <f>M70+N70</f>
        <v>208.13875000000002</v>
      </c>
      <c r="Q70" s="7"/>
    </row>
    <row r="71" spans="1:17" ht="15.75" customHeight="1" x14ac:dyDescent="0.25">
      <c r="A71" s="2"/>
      <c r="B71" s="2"/>
      <c r="C71" s="2"/>
      <c r="D71" s="2"/>
      <c r="E71" s="2"/>
      <c r="F71" s="2" t="s">
        <v>124</v>
      </c>
      <c r="G71" s="2"/>
      <c r="H71" s="2"/>
      <c r="I71" s="2"/>
      <c r="J71" s="2"/>
      <c r="K71" s="2"/>
      <c r="L71" s="2"/>
      <c r="M71" s="34"/>
      <c r="N71" s="34"/>
      <c r="O71" s="2"/>
      <c r="P71" s="2"/>
      <c r="Q71" s="2"/>
    </row>
    <row r="72" spans="1:17" ht="15.75" customHeight="1" x14ac:dyDescent="0.25">
      <c r="A72" s="133"/>
      <c r="B72" s="134"/>
      <c r="C72" s="134"/>
      <c r="D72" s="134"/>
      <c r="E72" s="50"/>
      <c r="F72" s="2"/>
      <c r="G72" s="2"/>
      <c r="H72" s="2"/>
      <c r="I72" s="2"/>
      <c r="J72" s="50"/>
      <c r="K72" s="2"/>
      <c r="L72" s="2"/>
      <c r="M72" s="2"/>
      <c r="N72" s="2"/>
      <c r="O72" s="2"/>
      <c r="P72" s="2"/>
      <c r="Q72" s="2"/>
    </row>
    <row r="73" spans="1:17" ht="15.75" customHeight="1" x14ac:dyDescent="0.25">
      <c r="A73" s="2"/>
      <c r="B73" s="2"/>
      <c r="C73" s="2"/>
      <c r="D73" s="2"/>
      <c r="E73" s="2"/>
      <c r="F73" s="2"/>
      <c r="G73" s="2"/>
      <c r="H73" s="2"/>
      <c r="I73" s="2"/>
      <c r="J73" s="2"/>
      <c r="K73" s="2"/>
      <c r="L73" s="2"/>
      <c r="M73" s="2"/>
      <c r="N73" s="2"/>
      <c r="O73" s="2"/>
      <c r="P73" s="2"/>
      <c r="Q73" s="2"/>
    </row>
    <row r="74" spans="1:17" ht="15.75" customHeight="1" x14ac:dyDescent="0.25">
      <c r="A74" s="2"/>
      <c r="B74" s="2"/>
      <c r="C74" s="2"/>
      <c r="D74" s="2"/>
      <c r="E74" s="33"/>
      <c r="F74" s="2"/>
      <c r="G74" s="2"/>
      <c r="H74" s="2"/>
      <c r="I74" s="2"/>
      <c r="J74" s="2"/>
      <c r="K74" s="16"/>
      <c r="L74" s="16"/>
      <c r="M74" s="2"/>
      <c r="N74" s="2"/>
      <c r="O74" s="2"/>
      <c r="P74" s="2"/>
      <c r="Q74" s="2"/>
    </row>
    <row r="75" spans="1:17" ht="15.75" customHeight="1" x14ac:dyDescent="0.25">
      <c r="A75" s="2"/>
      <c r="B75" s="2"/>
      <c r="C75" s="2"/>
      <c r="D75" s="2"/>
      <c r="E75" s="2"/>
      <c r="F75" s="2"/>
      <c r="G75" s="2"/>
      <c r="H75" s="2"/>
      <c r="I75" s="2"/>
      <c r="J75" s="2"/>
      <c r="K75" s="16"/>
      <c r="L75" s="16"/>
      <c r="M75" s="2"/>
      <c r="N75" s="2"/>
      <c r="O75" s="2"/>
      <c r="P75" s="2"/>
      <c r="Q75" s="2"/>
    </row>
    <row r="76" spans="1:17" ht="15.75" customHeight="1" x14ac:dyDescent="0.25">
      <c r="A76" s="2"/>
      <c r="B76" s="2"/>
      <c r="C76" s="2"/>
      <c r="D76" s="2"/>
      <c r="E76" s="2"/>
      <c r="F76" s="2"/>
      <c r="G76" s="2"/>
      <c r="H76" s="2"/>
      <c r="I76" s="2"/>
      <c r="J76" s="2"/>
      <c r="K76" s="16"/>
      <c r="L76" s="16"/>
      <c r="M76" s="2"/>
      <c r="N76" s="2"/>
      <c r="O76" s="2"/>
      <c r="P76" s="2"/>
      <c r="Q76" s="2"/>
    </row>
    <row r="77" spans="1:17" ht="15.75" customHeight="1" x14ac:dyDescent="0.25">
      <c r="A77" s="2"/>
      <c r="B77" s="2"/>
      <c r="C77" s="2"/>
      <c r="D77" s="2"/>
      <c r="E77" s="2"/>
      <c r="F77" s="2"/>
      <c r="G77" s="2"/>
      <c r="H77" s="2"/>
      <c r="I77" s="2"/>
      <c r="J77" s="2"/>
      <c r="K77" s="2"/>
      <c r="L77" s="2"/>
      <c r="M77" s="2"/>
      <c r="N77" s="2"/>
      <c r="O77" s="2"/>
      <c r="P77" s="2"/>
      <c r="Q77" s="2"/>
    </row>
    <row r="78" spans="1:17" ht="15.75" customHeight="1" x14ac:dyDescent="0.25">
      <c r="A78" s="2"/>
      <c r="B78" s="2"/>
      <c r="C78" s="2"/>
      <c r="D78" s="2"/>
      <c r="E78" s="2"/>
      <c r="F78" s="2"/>
      <c r="G78" s="2"/>
      <c r="H78" s="2"/>
      <c r="I78" s="2"/>
      <c r="J78" s="2"/>
      <c r="K78" s="2"/>
      <c r="L78" s="2"/>
      <c r="M78" s="2"/>
      <c r="N78" s="2"/>
      <c r="O78" s="2"/>
      <c r="P78" s="2"/>
      <c r="Q78" s="2"/>
    </row>
    <row r="79" spans="1:17" ht="15.75" customHeight="1" x14ac:dyDescent="0.25">
      <c r="A79" s="2"/>
      <c r="B79" s="2"/>
      <c r="C79" s="2"/>
      <c r="D79" s="2"/>
      <c r="E79" s="2"/>
      <c r="F79" s="2"/>
      <c r="G79" s="2"/>
      <c r="H79" s="2"/>
      <c r="I79" s="2"/>
      <c r="J79" s="2"/>
      <c r="K79" s="2"/>
      <c r="L79" s="2"/>
      <c r="M79" s="2"/>
      <c r="N79" s="2"/>
      <c r="O79" s="2"/>
      <c r="P79" s="2"/>
      <c r="Q79" s="2"/>
    </row>
    <row r="80" spans="1:17" ht="15.75" customHeight="1" x14ac:dyDescent="0.25">
      <c r="A80" s="2"/>
      <c r="B80" s="2"/>
      <c r="C80" s="2"/>
      <c r="D80" s="2"/>
      <c r="E80" s="2"/>
      <c r="F80" s="2"/>
      <c r="G80" s="2"/>
      <c r="H80" s="2"/>
      <c r="I80" s="2"/>
      <c r="J80" s="2"/>
      <c r="K80" s="23" t="s">
        <v>126</v>
      </c>
      <c r="L80" s="23" t="s">
        <v>127</v>
      </c>
      <c r="M80" s="23" t="s">
        <v>128</v>
      </c>
      <c r="N80" s="23" t="s">
        <v>129</v>
      </c>
      <c r="O80" s="2"/>
      <c r="P80" s="2"/>
      <c r="Q80" s="2"/>
    </row>
    <row r="81" spans="1:17" ht="15.75" customHeight="1" x14ac:dyDescent="0.25">
      <c r="A81" s="2"/>
      <c r="B81" s="2"/>
      <c r="C81" s="2"/>
      <c r="D81" s="2"/>
      <c r="E81" s="2"/>
      <c r="F81" s="2"/>
      <c r="G81" s="2"/>
      <c r="H81" s="2"/>
      <c r="I81" s="2"/>
      <c r="J81" s="2"/>
      <c r="K81" s="29">
        <v>0</v>
      </c>
      <c r="L81" s="29">
        <v>0.44159999999999999</v>
      </c>
      <c r="M81" s="32">
        <f>K81+L81</f>
        <v>0.44159999999999999</v>
      </c>
      <c r="N81" s="32">
        <f>M81-M63</f>
        <v>4.3270000000000031E-2</v>
      </c>
      <c r="O81" s="2"/>
      <c r="P81" s="2"/>
      <c r="Q81" s="2"/>
    </row>
    <row r="82" spans="1:17" ht="15.75" customHeight="1" x14ac:dyDescent="0.25">
      <c r="A82" s="2"/>
      <c r="B82" s="2"/>
      <c r="C82" s="2"/>
      <c r="D82" s="2"/>
      <c r="E82" s="2"/>
      <c r="F82" s="2"/>
      <c r="G82" s="2"/>
      <c r="H82" s="2"/>
      <c r="I82" s="2"/>
      <c r="J82" s="2"/>
      <c r="K82" s="35">
        <v>0</v>
      </c>
      <c r="L82" s="35">
        <f>L81-N81</f>
        <v>0.39832999999999996</v>
      </c>
      <c r="M82" s="32">
        <f>K82+L82</f>
        <v>0.39832999999999996</v>
      </c>
      <c r="N82" s="32">
        <f>N81/2</f>
        <v>2.1635000000000015E-2</v>
      </c>
      <c r="O82" s="2"/>
      <c r="P82" s="2"/>
      <c r="Q82" s="2"/>
    </row>
    <row r="83" spans="1:17" ht="15.75" customHeight="1" x14ac:dyDescent="0.25">
      <c r="A83" s="2"/>
      <c r="B83" s="2"/>
      <c r="C83" s="2"/>
      <c r="D83" s="2"/>
      <c r="E83" s="2"/>
      <c r="F83" s="2"/>
      <c r="G83" s="2"/>
      <c r="H83" s="2"/>
      <c r="I83" s="2"/>
      <c r="J83" s="2"/>
      <c r="K83" s="2"/>
      <c r="L83" s="2"/>
      <c r="M83" s="2"/>
      <c r="N83" s="2"/>
      <c r="O83" s="2"/>
      <c r="P83" s="2"/>
      <c r="Q83" s="2"/>
    </row>
    <row r="84" spans="1:17" ht="15.75" customHeight="1" x14ac:dyDescent="0.25">
      <c r="A84" s="2"/>
      <c r="B84" s="2"/>
      <c r="C84" s="2"/>
      <c r="D84" s="2"/>
      <c r="E84" s="2"/>
      <c r="F84" s="2"/>
      <c r="G84" s="2"/>
      <c r="H84" s="2"/>
      <c r="I84" s="2"/>
      <c r="J84" s="2"/>
      <c r="K84" s="2"/>
      <c r="L84" s="2"/>
      <c r="M84" s="2"/>
      <c r="N84" s="2"/>
      <c r="O84" s="2"/>
      <c r="P84" s="2"/>
      <c r="Q84" s="2"/>
    </row>
    <row r="85" spans="1:17" ht="15.75" customHeight="1" x14ac:dyDescent="0.25">
      <c r="A85" s="2"/>
      <c r="B85" s="2"/>
      <c r="C85" s="2"/>
      <c r="D85" s="2"/>
      <c r="E85" s="2"/>
      <c r="F85" s="2"/>
      <c r="G85" s="2"/>
      <c r="H85" s="2"/>
      <c r="I85" s="2"/>
      <c r="J85" s="2"/>
      <c r="K85" s="2"/>
      <c r="L85" s="2"/>
      <c r="M85" s="2"/>
      <c r="N85" s="2"/>
      <c r="O85" s="2"/>
      <c r="P85" s="2"/>
      <c r="Q85" s="2"/>
    </row>
    <row r="86" spans="1:17" ht="15.75" customHeight="1" x14ac:dyDescent="0.25">
      <c r="A86" s="2"/>
      <c r="B86" s="2"/>
      <c r="C86" s="2"/>
      <c r="D86" s="2"/>
      <c r="E86" s="2"/>
      <c r="F86" s="2"/>
      <c r="G86" s="2"/>
      <c r="H86" s="2"/>
      <c r="I86" s="2"/>
      <c r="J86" s="2"/>
      <c r="K86" s="2"/>
      <c r="L86" s="2"/>
      <c r="M86" s="2"/>
      <c r="N86" s="2"/>
      <c r="O86" s="2"/>
      <c r="P86" s="2"/>
      <c r="Q86" s="2"/>
    </row>
    <row r="87" spans="1:17" ht="15.75" customHeight="1" x14ac:dyDescent="0.25">
      <c r="A87" s="2"/>
      <c r="B87" s="2"/>
      <c r="C87" s="2"/>
      <c r="D87" s="2"/>
      <c r="E87" s="2"/>
      <c r="F87" s="2"/>
      <c r="G87" s="2"/>
      <c r="H87" s="2"/>
      <c r="I87" s="2"/>
      <c r="J87" s="2"/>
      <c r="K87" s="2"/>
      <c r="L87" s="2"/>
      <c r="M87" s="2"/>
      <c r="N87" s="2"/>
      <c r="O87" s="2"/>
      <c r="P87" s="2"/>
      <c r="Q87" s="2"/>
    </row>
    <row r="88" spans="1:17" ht="15.75" customHeight="1" x14ac:dyDescent="0.25">
      <c r="A88" s="2"/>
      <c r="B88" s="2"/>
      <c r="C88" s="2"/>
      <c r="D88" s="2"/>
      <c r="E88" s="2"/>
      <c r="F88" s="2"/>
      <c r="G88" s="2"/>
      <c r="H88" s="2"/>
      <c r="I88" s="2"/>
      <c r="J88" s="2"/>
      <c r="K88" s="2"/>
      <c r="L88" s="2"/>
      <c r="M88" s="2"/>
      <c r="N88" s="2"/>
      <c r="O88" s="2"/>
      <c r="P88" s="2"/>
      <c r="Q88" s="2"/>
    </row>
    <row r="89" spans="1:17" ht="15.75" customHeight="1" x14ac:dyDescent="0.25">
      <c r="A89" s="2"/>
      <c r="B89" s="2"/>
      <c r="C89" s="2"/>
      <c r="D89" s="2"/>
      <c r="E89" s="2"/>
      <c r="F89" s="2"/>
      <c r="G89" s="2"/>
      <c r="H89" s="2"/>
      <c r="I89" s="2"/>
      <c r="J89" s="2"/>
      <c r="K89" s="2"/>
      <c r="L89" s="2"/>
      <c r="M89" s="2"/>
      <c r="N89" s="2"/>
      <c r="O89" s="2"/>
      <c r="P89" s="2"/>
      <c r="Q89" s="2"/>
    </row>
    <row r="90" spans="1:17" ht="15.75" customHeight="1" x14ac:dyDescent="0.25">
      <c r="A90" s="2"/>
      <c r="B90" s="2"/>
      <c r="C90" s="2"/>
      <c r="D90" s="2"/>
      <c r="E90" s="2"/>
      <c r="F90" s="2"/>
      <c r="G90" s="2"/>
      <c r="H90" s="2"/>
      <c r="I90" s="2"/>
      <c r="J90" s="2"/>
      <c r="K90" s="2"/>
      <c r="L90" s="2"/>
      <c r="M90" s="2"/>
      <c r="N90" s="2"/>
      <c r="O90" s="2"/>
      <c r="P90" s="2"/>
      <c r="Q90" s="2"/>
    </row>
    <row r="91" spans="1:17" ht="15.75" customHeight="1" x14ac:dyDescent="0.25">
      <c r="A91" s="2"/>
      <c r="B91" s="2"/>
      <c r="C91" s="2"/>
      <c r="D91" s="2"/>
      <c r="E91" s="2"/>
      <c r="F91" s="2"/>
      <c r="G91" s="2"/>
      <c r="H91" s="2"/>
      <c r="I91" s="2"/>
      <c r="J91" s="2"/>
      <c r="K91" s="2"/>
      <c r="L91" s="2"/>
      <c r="M91" s="2"/>
      <c r="N91" s="2"/>
      <c r="O91" s="2"/>
      <c r="P91" s="2"/>
      <c r="Q91" s="2"/>
    </row>
    <row r="92" spans="1:17" ht="15.75" customHeight="1" x14ac:dyDescent="0.25">
      <c r="A92" s="2"/>
      <c r="B92" s="2"/>
      <c r="C92" s="2"/>
      <c r="D92" s="2"/>
      <c r="E92" s="2"/>
      <c r="F92" s="2"/>
      <c r="G92" s="2"/>
      <c r="H92" s="2"/>
      <c r="I92" s="2"/>
      <c r="J92" s="2"/>
      <c r="K92" s="2"/>
      <c r="L92" s="2"/>
      <c r="M92" s="2"/>
      <c r="N92" s="2"/>
      <c r="O92" s="2"/>
      <c r="P92" s="2"/>
      <c r="Q92" s="2"/>
    </row>
    <row r="93" spans="1:17" ht="15.75" customHeight="1" x14ac:dyDescent="0.25">
      <c r="A93" s="2"/>
      <c r="B93" s="2"/>
      <c r="C93" s="2"/>
      <c r="D93" s="2"/>
      <c r="E93" s="2"/>
      <c r="F93" s="2"/>
      <c r="G93" s="2"/>
      <c r="H93" s="2"/>
      <c r="I93" s="2"/>
      <c r="J93" s="2"/>
      <c r="K93" s="2"/>
      <c r="L93" s="2"/>
      <c r="M93" s="2"/>
      <c r="N93" s="2"/>
      <c r="O93" s="2"/>
      <c r="P93" s="2"/>
      <c r="Q93" s="2"/>
    </row>
    <row r="94" spans="1:17" ht="15.75" customHeight="1" x14ac:dyDescent="0.25">
      <c r="A94" s="2"/>
      <c r="B94" s="2"/>
      <c r="C94" s="2"/>
      <c r="D94" s="2"/>
      <c r="E94" s="2"/>
      <c r="F94" s="2"/>
      <c r="G94" s="2"/>
      <c r="H94" s="2"/>
      <c r="I94" s="2"/>
      <c r="J94" s="2"/>
      <c r="K94" s="2"/>
      <c r="L94" s="2"/>
      <c r="M94" s="2"/>
      <c r="N94" s="2"/>
      <c r="O94" s="2"/>
      <c r="P94" s="2"/>
      <c r="Q94" s="2"/>
    </row>
    <row r="95" spans="1:17" ht="15.75" customHeight="1" x14ac:dyDescent="0.25">
      <c r="A95" s="2"/>
      <c r="B95" s="2"/>
      <c r="C95" s="2"/>
      <c r="D95" s="2"/>
      <c r="E95" s="2"/>
      <c r="F95" s="2"/>
      <c r="G95" s="2"/>
      <c r="H95" s="2"/>
      <c r="I95" s="2"/>
      <c r="J95" s="2"/>
      <c r="K95" s="2"/>
      <c r="L95" s="2"/>
      <c r="M95" s="2"/>
      <c r="N95" s="2"/>
      <c r="O95" s="2"/>
      <c r="P95" s="2"/>
      <c r="Q95" s="2"/>
    </row>
    <row r="96" spans="1:17" ht="15.75" customHeight="1" x14ac:dyDescent="0.25">
      <c r="A96" s="2"/>
      <c r="B96" s="2"/>
      <c r="C96" s="2"/>
      <c r="D96" s="2"/>
      <c r="E96" s="2"/>
      <c r="F96" s="2"/>
      <c r="G96" s="2"/>
      <c r="H96" s="2"/>
      <c r="I96" s="2"/>
      <c r="J96" s="2"/>
      <c r="K96" s="2"/>
      <c r="L96" s="2"/>
      <c r="M96" s="2"/>
      <c r="N96" s="2"/>
      <c r="O96" s="2"/>
      <c r="P96" s="2"/>
      <c r="Q96" s="2"/>
    </row>
    <row r="97" spans="1:17" ht="15.75" customHeight="1" x14ac:dyDescent="0.25">
      <c r="A97" s="2"/>
      <c r="B97" s="2"/>
      <c r="C97" s="2"/>
      <c r="D97" s="2"/>
      <c r="E97" s="2"/>
      <c r="F97" s="2"/>
      <c r="G97" s="2"/>
      <c r="H97" s="2"/>
      <c r="I97" s="2"/>
      <c r="J97" s="2"/>
      <c r="K97" s="2"/>
      <c r="L97" s="2"/>
      <c r="M97" s="2"/>
      <c r="N97" s="2"/>
      <c r="O97" s="2"/>
      <c r="P97" s="2"/>
      <c r="Q97" s="2"/>
    </row>
    <row r="98" spans="1:17" ht="15.75" customHeight="1" x14ac:dyDescent="0.25">
      <c r="A98" s="2"/>
      <c r="B98" s="2"/>
      <c r="C98" s="2"/>
      <c r="D98" s="2"/>
      <c r="E98" s="2"/>
      <c r="F98" s="2"/>
      <c r="G98" s="2"/>
      <c r="H98" s="2"/>
      <c r="I98" s="2"/>
      <c r="J98" s="2"/>
      <c r="K98" s="2"/>
      <c r="L98" s="2"/>
      <c r="M98" s="2"/>
      <c r="N98" s="2"/>
      <c r="O98" s="2"/>
      <c r="P98" s="2"/>
      <c r="Q98" s="2"/>
    </row>
    <row r="99" spans="1:17" ht="15.75" customHeight="1" x14ac:dyDescent="0.25">
      <c r="A99" s="2"/>
      <c r="B99" s="2"/>
      <c r="C99" s="2"/>
      <c r="D99" s="2"/>
      <c r="E99" s="2"/>
      <c r="F99" s="2"/>
      <c r="G99" s="2"/>
      <c r="H99" s="2"/>
      <c r="I99" s="2"/>
      <c r="J99" s="2"/>
      <c r="K99" s="2"/>
      <c r="L99" s="2"/>
      <c r="M99" s="2"/>
      <c r="N99" s="2"/>
      <c r="O99" s="2"/>
      <c r="P99" s="2"/>
      <c r="Q99" s="2"/>
    </row>
    <row r="100" spans="1:17" ht="15.75" customHeight="1" x14ac:dyDescent="0.25">
      <c r="A100" s="2"/>
      <c r="B100" s="2"/>
      <c r="C100" s="2"/>
      <c r="D100" s="2"/>
      <c r="E100" s="2"/>
      <c r="F100" s="2"/>
      <c r="G100" s="2"/>
      <c r="H100" s="2"/>
      <c r="I100" s="2"/>
      <c r="J100" s="2"/>
      <c r="K100" s="2"/>
      <c r="L100" s="2"/>
      <c r="M100" s="2"/>
      <c r="N100" s="2"/>
      <c r="O100" s="2"/>
      <c r="P100" s="2"/>
      <c r="Q100" s="2"/>
    </row>
    <row r="101" spans="1:17" ht="15.75" customHeight="1" x14ac:dyDescent="0.25">
      <c r="A101" s="2"/>
      <c r="B101" s="2"/>
      <c r="C101" s="2"/>
      <c r="D101" s="2"/>
      <c r="E101" s="2"/>
      <c r="F101" s="2"/>
      <c r="G101" s="2"/>
      <c r="H101" s="2"/>
      <c r="I101" s="2"/>
      <c r="J101" s="2"/>
      <c r="K101" s="2"/>
      <c r="L101" s="2"/>
      <c r="M101" s="2"/>
      <c r="N101" s="2"/>
      <c r="O101" s="2"/>
      <c r="P101" s="2"/>
      <c r="Q101" s="2"/>
    </row>
  </sheetData>
  <mergeCells count="37">
    <mergeCell ref="L11:L12"/>
    <mergeCell ref="M11:N11"/>
    <mergeCell ref="A1:J1"/>
    <mergeCell ref="A2:J2"/>
    <mergeCell ref="A3:J3"/>
    <mergeCell ref="A4:J4"/>
    <mergeCell ref="A5:B5"/>
    <mergeCell ref="C5:J5"/>
    <mergeCell ref="A6:B6"/>
    <mergeCell ref="C6:J6"/>
    <mergeCell ref="A7:B7"/>
    <mergeCell ref="C7:J7"/>
    <mergeCell ref="A8:B8"/>
    <mergeCell ref="C8:J8"/>
    <mergeCell ref="A9:B9"/>
    <mergeCell ref="C9:J9"/>
    <mergeCell ref="A10:B10"/>
    <mergeCell ref="C10:J10"/>
    <mergeCell ref="A11:A12"/>
    <mergeCell ref="B11:B12"/>
    <mergeCell ref="C11:C12"/>
    <mergeCell ref="D11:D12"/>
    <mergeCell ref="E11:E12"/>
    <mergeCell ref="F11:F12"/>
    <mergeCell ref="G11:G12"/>
    <mergeCell ref="H11:H12"/>
    <mergeCell ref="I11:I12"/>
    <mergeCell ref="J11:J12"/>
    <mergeCell ref="A61:D61"/>
    <mergeCell ref="E61:J61"/>
    <mergeCell ref="A72:D72"/>
    <mergeCell ref="A62:G62"/>
    <mergeCell ref="A63:D64"/>
    <mergeCell ref="E63:G63"/>
    <mergeCell ref="E64:G64"/>
    <mergeCell ref="A66:J66"/>
    <mergeCell ref="H67:J67"/>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1"/>
  <sheetViews>
    <sheetView topLeftCell="A59" workbookViewId="0">
      <selection activeCell="M16" sqref="M16"/>
    </sheetView>
  </sheetViews>
  <sheetFormatPr defaultColWidth="14.42578125" defaultRowHeight="15" x14ac:dyDescent="0.25"/>
  <cols>
    <col min="1" max="1" width="10.5703125" style="53" customWidth="1"/>
    <col min="2" max="2" width="18.5703125" style="53" customWidth="1"/>
    <col min="3" max="4" width="12.7109375" style="53" customWidth="1"/>
    <col min="5" max="5" width="14.7109375" style="53" customWidth="1"/>
    <col min="6" max="6" width="12.42578125" style="53" customWidth="1"/>
    <col min="7" max="7" width="15.140625" style="53" customWidth="1"/>
    <col min="8" max="9" width="12.7109375" style="53" customWidth="1"/>
    <col min="10" max="10" width="15" style="53" customWidth="1"/>
    <col min="11" max="11" width="9.140625" style="53" customWidth="1"/>
    <col min="12" max="12" width="13" style="53" customWidth="1"/>
    <col min="13" max="13" width="12.7109375" style="53" customWidth="1"/>
    <col min="14" max="14" width="14.28515625" style="53" customWidth="1"/>
    <col min="15" max="15" width="7.85546875" style="53" customWidth="1"/>
    <col min="16" max="17" width="9.140625" style="53" customWidth="1"/>
    <col min="18" max="16384" width="14.42578125" style="53"/>
  </cols>
  <sheetData>
    <row r="1" spans="1:17" ht="24" x14ac:dyDescent="0.4">
      <c r="A1" s="108" t="s">
        <v>0</v>
      </c>
      <c r="B1" s="109"/>
      <c r="C1" s="109"/>
      <c r="D1" s="109"/>
      <c r="E1" s="109"/>
      <c r="F1" s="109"/>
      <c r="G1" s="109"/>
      <c r="H1" s="109"/>
      <c r="I1" s="109"/>
      <c r="J1" s="110"/>
      <c r="K1" s="1"/>
      <c r="L1" s="2"/>
      <c r="M1" s="2"/>
      <c r="N1" s="2"/>
      <c r="O1" s="3"/>
      <c r="P1" s="4" t="s">
        <v>1</v>
      </c>
      <c r="Q1" s="2"/>
    </row>
    <row r="2" spans="1:17" ht="18.75" x14ac:dyDescent="0.3">
      <c r="A2" s="111" t="s">
        <v>2</v>
      </c>
      <c r="B2" s="109"/>
      <c r="C2" s="109"/>
      <c r="D2" s="109"/>
      <c r="E2" s="109"/>
      <c r="F2" s="109"/>
      <c r="G2" s="109"/>
      <c r="H2" s="109"/>
      <c r="I2" s="109"/>
      <c r="J2" s="110"/>
      <c r="K2" s="2"/>
      <c r="L2" s="2"/>
      <c r="M2" s="2"/>
      <c r="N2" s="2"/>
      <c r="O2" s="5"/>
      <c r="P2" s="4" t="s">
        <v>3</v>
      </c>
      <c r="Q2" s="2"/>
    </row>
    <row r="3" spans="1:17" ht="18.75" customHeight="1" x14ac:dyDescent="0.25">
      <c r="A3" s="112" t="s">
        <v>154</v>
      </c>
      <c r="B3" s="113"/>
      <c r="C3" s="113"/>
      <c r="D3" s="113"/>
      <c r="E3" s="113"/>
      <c r="F3" s="113"/>
      <c r="G3" s="113"/>
      <c r="H3" s="113"/>
      <c r="I3" s="113"/>
      <c r="J3" s="114"/>
      <c r="K3" s="6"/>
      <c r="L3" s="6"/>
      <c r="N3" s="6"/>
      <c r="O3" s="6"/>
      <c r="P3" s="6"/>
      <c r="Q3" s="6"/>
    </row>
    <row r="4" spans="1:17" ht="24" x14ac:dyDescent="0.4">
      <c r="A4" s="108" t="s">
        <v>4</v>
      </c>
      <c r="B4" s="109"/>
      <c r="C4" s="109"/>
      <c r="D4" s="109"/>
      <c r="E4" s="109"/>
      <c r="F4" s="109"/>
      <c r="G4" s="109"/>
      <c r="H4" s="109"/>
      <c r="I4" s="109"/>
      <c r="J4" s="110"/>
      <c r="K4" s="2"/>
      <c r="L4" s="2"/>
      <c r="M4" s="6"/>
      <c r="N4" s="2"/>
      <c r="O4" s="2"/>
      <c r="P4" s="2"/>
      <c r="Q4" s="2"/>
    </row>
    <row r="5" spans="1:17" x14ac:dyDescent="0.25">
      <c r="A5" s="115" t="s">
        <v>5</v>
      </c>
      <c r="B5" s="110"/>
      <c r="C5" s="116" t="s">
        <v>6</v>
      </c>
      <c r="D5" s="109"/>
      <c r="E5" s="109"/>
      <c r="F5" s="109"/>
      <c r="G5" s="109"/>
      <c r="H5" s="109"/>
      <c r="I5" s="109"/>
      <c r="J5" s="110"/>
      <c r="K5" s="2"/>
      <c r="L5" s="2"/>
      <c r="M5" s="2"/>
      <c r="N5" s="2"/>
      <c r="O5" s="2"/>
      <c r="P5" s="2"/>
      <c r="Q5" s="2"/>
    </row>
    <row r="6" spans="1:17" ht="45" customHeight="1" x14ac:dyDescent="0.25">
      <c r="A6" s="117" t="s">
        <v>7</v>
      </c>
      <c r="B6" s="110"/>
      <c r="C6" s="118" t="s">
        <v>8</v>
      </c>
      <c r="D6" s="109"/>
      <c r="E6" s="109"/>
      <c r="F6" s="109"/>
      <c r="G6" s="109"/>
      <c r="H6" s="109"/>
      <c r="I6" s="109"/>
      <c r="J6" s="110"/>
      <c r="K6" s="2"/>
      <c r="L6" s="2"/>
      <c r="M6" s="2"/>
      <c r="N6" s="2"/>
      <c r="O6" s="2"/>
      <c r="P6" s="2"/>
      <c r="Q6" s="2"/>
    </row>
    <row r="7" spans="1:17" x14ac:dyDescent="0.25">
      <c r="A7" s="117" t="s">
        <v>9</v>
      </c>
      <c r="B7" s="110"/>
      <c r="C7" s="119" t="s">
        <v>10</v>
      </c>
      <c r="D7" s="109"/>
      <c r="E7" s="109"/>
      <c r="F7" s="109"/>
      <c r="G7" s="109"/>
      <c r="H7" s="109"/>
      <c r="I7" s="109"/>
      <c r="J7" s="110"/>
      <c r="K7" s="2"/>
      <c r="L7" s="2"/>
      <c r="M7" s="2"/>
      <c r="N7" s="2"/>
      <c r="O7" s="2"/>
      <c r="P7" s="2"/>
      <c r="Q7" s="2"/>
    </row>
    <row r="8" spans="1:17" x14ac:dyDescent="0.25">
      <c r="A8" s="117" t="s">
        <v>11</v>
      </c>
      <c r="B8" s="110"/>
      <c r="C8" s="119" t="s">
        <v>12</v>
      </c>
      <c r="D8" s="109"/>
      <c r="E8" s="109"/>
      <c r="F8" s="109"/>
      <c r="G8" s="109"/>
      <c r="H8" s="109"/>
      <c r="I8" s="109"/>
      <c r="J8" s="110"/>
      <c r="K8" s="2"/>
      <c r="L8" s="2"/>
      <c r="M8" s="2"/>
      <c r="N8" s="2"/>
      <c r="O8" s="2"/>
      <c r="P8" s="2"/>
      <c r="Q8" s="2"/>
    </row>
    <row r="9" spans="1:17" x14ac:dyDescent="0.25">
      <c r="A9" s="120" t="s">
        <v>13</v>
      </c>
      <c r="B9" s="110"/>
      <c r="C9" s="121" t="s">
        <v>159</v>
      </c>
      <c r="D9" s="122"/>
      <c r="E9" s="122"/>
      <c r="F9" s="122"/>
      <c r="G9" s="122"/>
      <c r="H9" s="122"/>
      <c r="I9" s="122"/>
      <c r="J9" s="123"/>
      <c r="K9" s="6"/>
      <c r="L9" s="6"/>
      <c r="M9" s="6"/>
      <c r="N9" s="6"/>
      <c r="O9" s="6"/>
      <c r="P9" s="6"/>
      <c r="Q9" s="6"/>
    </row>
    <row r="10" spans="1:17" x14ac:dyDescent="0.25">
      <c r="A10" s="117" t="s">
        <v>14</v>
      </c>
      <c r="B10" s="110"/>
      <c r="C10" s="121"/>
      <c r="D10" s="122"/>
      <c r="E10" s="122"/>
      <c r="F10" s="122"/>
      <c r="G10" s="122"/>
      <c r="H10" s="122"/>
      <c r="I10" s="122"/>
      <c r="J10" s="123"/>
      <c r="K10" s="2"/>
      <c r="L10" s="2"/>
      <c r="M10" s="2"/>
      <c r="N10" s="2"/>
      <c r="O10" s="2"/>
      <c r="P10" s="2"/>
      <c r="Q10" s="2"/>
    </row>
    <row r="11" spans="1:17" ht="33" customHeight="1" x14ac:dyDescent="0.25">
      <c r="A11" s="124" t="s">
        <v>15</v>
      </c>
      <c r="B11" s="124" t="s">
        <v>16</v>
      </c>
      <c r="C11" s="126" t="s">
        <v>17</v>
      </c>
      <c r="D11" s="126" t="s">
        <v>18</v>
      </c>
      <c r="E11" s="124" t="s">
        <v>19</v>
      </c>
      <c r="F11" s="124" t="s">
        <v>15</v>
      </c>
      <c r="G11" s="124" t="s">
        <v>16</v>
      </c>
      <c r="H11" s="126" t="s">
        <v>17</v>
      </c>
      <c r="I11" s="126" t="s">
        <v>18</v>
      </c>
      <c r="J11" s="124" t="s">
        <v>19</v>
      </c>
      <c r="K11" s="2"/>
      <c r="L11" s="175" t="s">
        <v>16</v>
      </c>
      <c r="M11" s="176" t="s">
        <v>293</v>
      </c>
      <c r="N11" s="176"/>
      <c r="O11" s="2"/>
      <c r="P11" s="2"/>
      <c r="Q11" s="2"/>
    </row>
    <row r="12" spans="1:17" ht="13.5" customHeight="1" x14ac:dyDescent="0.25">
      <c r="A12" s="125"/>
      <c r="B12" s="125"/>
      <c r="C12" s="125"/>
      <c r="D12" s="125"/>
      <c r="E12" s="125"/>
      <c r="F12" s="125"/>
      <c r="G12" s="125"/>
      <c r="H12" s="125"/>
      <c r="I12" s="125"/>
      <c r="J12" s="125"/>
      <c r="K12" s="2"/>
      <c r="L12" s="175"/>
      <c r="M12" s="7" t="s">
        <v>17</v>
      </c>
      <c r="N12" s="2" t="s">
        <v>18</v>
      </c>
      <c r="O12" s="2"/>
      <c r="P12" s="2"/>
      <c r="Q12" s="2"/>
    </row>
    <row r="13" spans="1:17" x14ac:dyDescent="0.25">
      <c r="A13" s="8">
        <v>1</v>
      </c>
      <c r="B13" s="9" t="s">
        <v>20</v>
      </c>
      <c r="C13" s="38">
        <v>0</v>
      </c>
      <c r="D13" s="10">
        <v>210</v>
      </c>
      <c r="E13" s="11">
        <f t="shared" ref="E13:E60" si="0">SUM(C13,D13)</f>
        <v>210</v>
      </c>
      <c r="F13" s="8">
        <v>49</v>
      </c>
      <c r="G13" s="12" t="s">
        <v>21</v>
      </c>
      <c r="H13" s="38">
        <v>0</v>
      </c>
      <c r="I13" s="10">
        <v>210</v>
      </c>
      <c r="J13" s="8">
        <f t="shared" ref="J13:J60" si="1">SUM(H13,I13)</f>
        <v>210</v>
      </c>
      <c r="K13" s="2"/>
      <c r="L13" s="2"/>
      <c r="M13" s="7"/>
      <c r="N13" s="7"/>
      <c r="O13" s="2"/>
      <c r="P13" s="2"/>
      <c r="Q13" s="2"/>
    </row>
    <row r="14" spans="1:17" x14ac:dyDescent="0.25">
      <c r="A14" s="8">
        <f t="shared" ref="A14:A36" si="2">A13+1</f>
        <v>2</v>
      </c>
      <c r="B14" s="9" t="s">
        <v>22</v>
      </c>
      <c r="C14" s="38">
        <v>0</v>
      </c>
      <c r="D14" s="10">
        <v>210</v>
      </c>
      <c r="E14" s="11">
        <f t="shared" si="0"/>
        <v>210</v>
      </c>
      <c r="F14" s="8">
        <f t="shared" ref="F14:F36" si="3">F13+1</f>
        <v>50</v>
      </c>
      <c r="G14" s="12" t="s">
        <v>23</v>
      </c>
      <c r="H14" s="38">
        <v>0</v>
      </c>
      <c r="I14" s="10">
        <v>210</v>
      </c>
      <c r="J14" s="8">
        <f t="shared" si="1"/>
        <v>210</v>
      </c>
      <c r="K14" s="2"/>
      <c r="L14" s="2" t="s">
        <v>20</v>
      </c>
      <c r="M14" s="7">
        <f>AVERAGE(C13:C16)</f>
        <v>0</v>
      </c>
      <c r="N14" s="7">
        <f>AVERAGE(D13:D16)</f>
        <v>210</v>
      </c>
      <c r="O14" s="2"/>
      <c r="P14" s="2"/>
      <c r="Q14" s="2"/>
    </row>
    <row r="15" spans="1:17" x14ac:dyDescent="0.25">
      <c r="A15" s="8">
        <f t="shared" si="2"/>
        <v>3</v>
      </c>
      <c r="B15" s="9" t="s">
        <v>24</v>
      </c>
      <c r="C15" s="38">
        <v>0</v>
      </c>
      <c r="D15" s="10">
        <v>210</v>
      </c>
      <c r="E15" s="11">
        <f t="shared" si="0"/>
        <v>210</v>
      </c>
      <c r="F15" s="8">
        <f t="shared" si="3"/>
        <v>51</v>
      </c>
      <c r="G15" s="12" t="s">
        <v>25</v>
      </c>
      <c r="H15" s="38">
        <v>0</v>
      </c>
      <c r="I15" s="10">
        <v>210</v>
      </c>
      <c r="J15" s="8">
        <f t="shared" si="1"/>
        <v>210</v>
      </c>
      <c r="K15" s="2"/>
      <c r="L15" s="2" t="s">
        <v>28</v>
      </c>
      <c r="M15" s="7">
        <f>AVERAGE(C17:C20)</f>
        <v>0</v>
      </c>
      <c r="N15" s="7">
        <f>AVERAGE(D17:D20)</f>
        <v>210</v>
      </c>
      <c r="O15" s="2"/>
      <c r="P15" s="2"/>
      <c r="Q15" s="2"/>
    </row>
    <row r="16" spans="1:17" x14ac:dyDescent="0.25">
      <c r="A16" s="8">
        <f t="shared" si="2"/>
        <v>4</v>
      </c>
      <c r="B16" s="9" t="s">
        <v>26</v>
      </c>
      <c r="C16" s="38">
        <v>0</v>
      </c>
      <c r="D16" s="10">
        <v>210</v>
      </c>
      <c r="E16" s="11">
        <f t="shared" si="0"/>
        <v>210</v>
      </c>
      <c r="F16" s="8">
        <f t="shared" si="3"/>
        <v>52</v>
      </c>
      <c r="G16" s="12" t="s">
        <v>27</v>
      </c>
      <c r="H16" s="38">
        <v>0</v>
      </c>
      <c r="I16" s="10">
        <v>210</v>
      </c>
      <c r="J16" s="8">
        <f t="shared" si="1"/>
        <v>210</v>
      </c>
      <c r="K16" s="2"/>
      <c r="L16" s="2" t="s">
        <v>36</v>
      </c>
      <c r="M16" s="7">
        <f>AVERAGE(C21:C24)</f>
        <v>0</v>
      </c>
      <c r="N16" s="7">
        <f>AVERAGE(D21:D24)</f>
        <v>210</v>
      </c>
      <c r="O16" s="2"/>
      <c r="P16" s="2"/>
      <c r="Q16" s="2"/>
    </row>
    <row r="17" spans="1:17" x14ac:dyDescent="0.25">
      <c r="A17" s="8">
        <f t="shared" si="2"/>
        <v>5</v>
      </c>
      <c r="B17" s="9" t="s">
        <v>28</v>
      </c>
      <c r="C17" s="38">
        <v>0</v>
      </c>
      <c r="D17" s="10">
        <v>210</v>
      </c>
      <c r="E17" s="11">
        <f t="shared" si="0"/>
        <v>210</v>
      </c>
      <c r="F17" s="8">
        <f t="shared" si="3"/>
        <v>53</v>
      </c>
      <c r="G17" s="12" t="s">
        <v>29</v>
      </c>
      <c r="H17" s="38">
        <v>0</v>
      </c>
      <c r="I17" s="10">
        <v>210</v>
      </c>
      <c r="J17" s="8">
        <f t="shared" si="1"/>
        <v>210</v>
      </c>
      <c r="K17" s="2"/>
      <c r="L17" s="2" t="s">
        <v>44</v>
      </c>
      <c r="M17" s="7">
        <f>AVERAGE(C25:C28)</f>
        <v>0</v>
      </c>
      <c r="N17" s="7">
        <f>AVERAGE(D25:D28)</f>
        <v>210</v>
      </c>
      <c r="O17" s="2"/>
      <c r="P17" s="2"/>
      <c r="Q17" s="2"/>
    </row>
    <row r="18" spans="1:17" x14ac:dyDescent="0.25">
      <c r="A18" s="8">
        <f t="shared" si="2"/>
        <v>6</v>
      </c>
      <c r="B18" s="9" t="s">
        <v>30</v>
      </c>
      <c r="C18" s="38">
        <v>0</v>
      </c>
      <c r="D18" s="10">
        <v>210</v>
      </c>
      <c r="E18" s="11">
        <f t="shared" si="0"/>
        <v>210</v>
      </c>
      <c r="F18" s="8">
        <f t="shared" si="3"/>
        <v>54</v>
      </c>
      <c r="G18" s="12" t="s">
        <v>31</v>
      </c>
      <c r="H18" s="38">
        <v>0</v>
      </c>
      <c r="I18" s="10">
        <v>210</v>
      </c>
      <c r="J18" s="8">
        <f t="shared" si="1"/>
        <v>210</v>
      </c>
      <c r="K18" s="2"/>
      <c r="L18" s="2" t="s">
        <v>52</v>
      </c>
      <c r="M18" s="7">
        <f>AVERAGE(C29:C32)</f>
        <v>0</v>
      </c>
      <c r="N18" s="7">
        <f>AVERAGE(D29:D32)</f>
        <v>210</v>
      </c>
      <c r="O18" s="2"/>
      <c r="P18" s="2"/>
      <c r="Q18" s="2"/>
    </row>
    <row r="19" spans="1:17" x14ac:dyDescent="0.25">
      <c r="A19" s="8">
        <f t="shared" si="2"/>
        <v>7</v>
      </c>
      <c r="B19" s="9" t="s">
        <v>32</v>
      </c>
      <c r="C19" s="38">
        <v>0</v>
      </c>
      <c r="D19" s="10">
        <v>210</v>
      </c>
      <c r="E19" s="11">
        <f t="shared" si="0"/>
        <v>210</v>
      </c>
      <c r="F19" s="8">
        <f t="shared" si="3"/>
        <v>55</v>
      </c>
      <c r="G19" s="12" t="s">
        <v>33</v>
      </c>
      <c r="H19" s="38">
        <v>0</v>
      </c>
      <c r="I19" s="10">
        <v>210</v>
      </c>
      <c r="J19" s="8">
        <f t="shared" si="1"/>
        <v>210</v>
      </c>
      <c r="K19" s="2"/>
      <c r="L19" s="2" t="s">
        <v>60</v>
      </c>
      <c r="M19" s="7">
        <f>AVERAGE(C33:C36)</f>
        <v>0</v>
      </c>
      <c r="N19" s="7">
        <f>AVERAGE(D33:D36)</f>
        <v>210</v>
      </c>
      <c r="O19" s="2"/>
      <c r="P19" s="2"/>
      <c r="Q19" s="2"/>
    </row>
    <row r="20" spans="1:17" x14ac:dyDescent="0.25">
      <c r="A20" s="8">
        <f t="shared" si="2"/>
        <v>8</v>
      </c>
      <c r="B20" s="9" t="s">
        <v>34</v>
      </c>
      <c r="C20" s="38">
        <v>0</v>
      </c>
      <c r="D20" s="10">
        <v>210</v>
      </c>
      <c r="E20" s="11">
        <f t="shared" si="0"/>
        <v>210</v>
      </c>
      <c r="F20" s="8">
        <f t="shared" si="3"/>
        <v>56</v>
      </c>
      <c r="G20" s="12" t="s">
        <v>35</v>
      </c>
      <c r="H20" s="38">
        <v>0</v>
      </c>
      <c r="I20" s="10">
        <v>210</v>
      </c>
      <c r="J20" s="8">
        <f t="shared" si="1"/>
        <v>210</v>
      </c>
      <c r="K20" s="2"/>
      <c r="L20" s="2" t="s">
        <v>68</v>
      </c>
      <c r="M20" s="7">
        <f>AVERAGE(C37:C40)</f>
        <v>0</v>
      </c>
      <c r="N20" s="7">
        <f>AVERAGE(D37:D40)</f>
        <v>210</v>
      </c>
      <c r="O20" s="2"/>
      <c r="P20" s="2"/>
      <c r="Q20" s="2"/>
    </row>
    <row r="21" spans="1:17" ht="15.75" customHeight="1" x14ac:dyDescent="0.25">
      <c r="A21" s="8">
        <f t="shared" si="2"/>
        <v>9</v>
      </c>
      <c r="B21" s="9" t="s">
        <v>36</v>
      </c>
      <c r="C21" s="38">
        <v>0</v>
      </c>
      <c r="D21" s="10">
        <v>210</v>
      </c>
      <c r="E21" s="11">
        <f t="shared" si="0"/>
        <v>210</v>
      </c>
      <c r="F21" s="8">
        <f t="shared" si="3"/>
        <v>57</v>
      </c>
      <c r="G21" s="12" t="s">
        <v>37</v>
      </c>
      <c r="H21" s="38">
        <v>0</v>
      </c>
      <c r="I21" s="10">
        <v>210</v>
      </c>
      <c r="J21" s="8">
        <f t="shared" si="1"/>
        <v>210</v>
      </c>
      <c r="K21" s="2"/>
      <c r="L21" s="2" t="s">
        <v>76</v>
      </c>
      <c r="M21" s="7">
        <f>AVERAGE(C41:C44)</f>
        <v>0</v>
      </c>
      <c r="N21" s="7">
        <f>AVERAGE(D41:D44)</f>
        <v>210</v>
      </c>
      <c r="O21" s="2"/>
      <c r="P21" s="2"/>
      <c r="Q21" s="2"/>
    </row>
    <row r="22" spans="1:17" ht="15.75" customHeight="1" x14ac:dyDescent="0.25">
      <c r="A22" s="8">
        <f t="shared" si="2"/>
        <v>10</v>
      </c>
      <c r="B22" s="9" t="s">
        <v>38</v>
      </c>
      <c r="C22" s="38">
        <v>0</v>
      </c>
      <c r="D22" s="10">
        <v>210</v>
      </c>
      <c r="E22" s="11">
        <f t="shared" si="0"/>
        <v>210</v>
      </c>
      <c r="F22" s="8">
        <f t="shared" si="3"/>
        <v>58</v>
      </c>
      <c r="G22" s="12" t="s">
        <v>39</v>
      </c>
      <c r="H22" s="38">
        <v>0</v>
      </c>
      <c r="I22" s="10">
        <v>210</v>
      </c>
      <c r="J22" s="8">
        <f t="shared" si="1"/>
        <v>210</v>
      </c>
      <c r="K22" s="2"/>
      <c r="L22" s="2" t="s">
        <v>84</v>
      </c>
      <c r="M22" s="7">
        <f>AVERAGE(C45:C48)</f>
        <v>0</v>
      </c>
      <c r="N22" s="7">
        <f>AVERAGE(D45:D48)</f>
        <v>210</v>
      </c>
      <c r="O22" s="2"/>
      <c r="P22" s="2"/>
      <c r="Q22" s="2"/>
    </row>
    <row r="23" spans="1:17" ht="15.75" customHeight="1" x14ac:dyDescent="0.25">
      <c r="A23" s="8">
        <f t="shared" si="2"/>
        <v>11</v>
      </c>
      <c r="B23" s="9" t="s">
        <v>40</v>
      </c>
      <c r="C23" s="38">
        <v>0</v>
      </c>
      <c r="D23" s="10">
        <v>210</v>
      </c>
      <c r="E23" s="11">
        <f t="shared" si="0"/>
        <v>210</v>
      </c>
      <c r="F23" s="8">
        <f t="shared" si="3"/>
        <v>59</v>
      </c>
      <c r="G23" s="12" t="s">
        <v>41</v>
      </c>
      <c r="H23" s="38">
        <v>0</v>
      </c>
      <c r="I23" s="10">
        <v>210</v>
      </c>
      <c r="J23" s="8">
        <f t="shared" si="1"/>
        <v>210</v>
      </c>
      <c r="K23" s="2"/>
      <c r="L23" s="2" t="s">
        <v>92</v>
      </c>
      <c r="M23" s="7">
        <f>AVERAGE(C49:C52)</f>
        <v>0</v>
      </c>
      <c r="N23" s="7">
        <f>AVERAGE(D49:D52)</f>
        <v>210</v>
      </c>
      <c r="O23" s="2"/>
      <c r="P23" s="2"/>
      <c r="Q23" s="2"/>
    </row>
    <row r="24" spans="1:17" ht="15.75" customHeight="1" x14ac:dyDescent="0.25">
      <c r="A24" s="8">
        <f t="shared" si="2"/>
        <v>12</v>
      </c>
      <c r="B24" s="9" t="s">
        <v>42</v>
      </c>
      <c r="C24" s="38">
        <v>0</v>
      </c>
      <c r="D24" s="10">
        <v>210</v>
      </c>
      <c r="E24" s="11">
        <f t="shared" si="0"/>
        <v>210</v>
      </c>
      <c r="F24" s="8">
        <f t="shared" si="3"/>
        <v>60</v>
      </c>
      <c r="G24" s="12" t="s">
        <v>43</v>
      </c>
      <c r="H24" s="38">
        <v>0</v>
      </c>
      <c r="I24" s="10">
        <v>210</v>
      </c>
      <c r="J24" s="8">
        <f t="shared" si="1"/>
        <v>210</v>
      </c>
      <c r="K24" s="2"/>
      <c r="L24" s="13" t="s">
        <v>100</v>
      </c>
      <c r="M24" s="7">
        <f>AVERAGE(C53:C56)</f>
        <v>0</v>
      </c>
      <c r="N24" s="7">
        <f>AVERAGE(D53:D56)</f>
        <v>210</v>
      </c>
      <c r="O24" s="2"/>
      <c r="P24" s="2"/>
      <c r="Q24" s="2"/>
    </row>
    <row r="25" spans="1:17" ht="15.75" customHeight="1" x14ac:dyDescent="0.25">
      <c r="A25" s="8">
        <f t="shared" si="2"/>
        <v>13</v>
      </c>
      <c r="B25" s="9" t="s">
        <v>44</v>
      </c>
      <c r="C25" s="38">
        <v>0</v>
      </c>
      <c r="D25" s="10">
        <v>210</v>
      </c>
      <c r="E25" s="11">
        <f t="shared" si="0"/>
        <v>210</v>
      </c>
      <c r="F25" s="8">
        <f t="shared" si="3"/>
        <v>61</v>
      </c>
      <c r="G25" s="12" t="s">
        <v>45</v>
      </c>
      <c r="H25" s="38">
        <v>0</v>
      </c>
      <c r="I25" s="10">
        <v>210</v>
      </c>
      <c r="J25" s="8">
        <f t="shared" si="1"/>
        <v>210</v>
      </c>
      <c r="K25" s="2"/>
      <c r="L25" s="16" t="s">
        <v>108</v>
      </c>
      <c r="M25" s="7">
        <f>AVERAGE(C57:C60)</f>
        <v>0</v>
      </c>
      <c r="N25" s="7">
        <f>AVERAGE(D57:D60)</f>
        <v>210</v>
      </c>
      <c r="O25" s="2"/>
      <c r="P25" s="2"/>
      <c r="Q25" s="2"/>
    </row>
    <row r="26" spans="1:17" ht="15.75" customHeight="1" x14ac:dyDescent="0.25">
      <c r="A26" s="8">
        <f t="shared" si="2"/>
        <v>14</v>
      </c>
      <c r="B26" s="9" t="s">
        <v>46</v>
      </c>
      <c r="C26" s="38">
        <v>0</v>
      </c>
      <c r="D26" s="10">
        <v>210</v>
      </c>
      <c r="E26" s="11">
        <f t="shared" si="0"/>
        <v>210</v>
      </c>
      <c r="F26" s="8">
        <f t="shared" si="3"/>
        <v>62</v>
      </c>
      <c r="G26" s="12" t="s">
        <v>47</v>
      </c>
      <c r="H26" s="38">
        <v>0</v>
      </c>
      <c r="I26" s="10">
        <v>210</v>
      </c>
      <c r="J26" s="8">
        <f t="shared" si="1"/>
        <v>210</v>
      </c>
      <c r="K26" s="2"/>
      <c r="L26" s="16" t="s">
        <v>21</v>
      </c>
      <c r="M26" s="7">
        <f>AVERAGE(H13:H16)</f>
        <v>0</v>
      </c>
      <c r="N26" s="7">
        <f>AVERAGE(I13:I16)</f>
        <v>210</v>
      </c>
      <c r="O26" s="2"/>
      <c r="P26" s="2"/>
      <c r="Q26" s="2"/>
    </row>
    <row r="27" spans="1:17" ht="15.75" customHeight="1" x14ac:dyDescent="0.25">
      <c r="A27" s="8">
        <f t="shared" si="2"/>
        <v>15</v>
      </c>
      <c r="B27" s="9" t="s">
        <v>48</v>
      </c>
      <c r="C27" s="38">
        <v>0</v>
      </c>
      <c r="D27" s="10">
        <v>210</v>
      </c>
      <c r="E27" s="11">
        <f t="shared" si="0"/>
        <v>210</v>
      </c>
      <c r="F27" s="8">
        <f t="shared" si="3"/>
        <v>63</v>
      </c>
      <c r="G27" s="12" t="s">
        <v>49</v>
      </c>
      <c r="H27" s="38">
        <v>0</v>
      </c>
      <c r="I27" s="10">
        <v>210</v>
      </c>
      <c r="J27" s="8">
        <f t="shared" si="1"/>
        <v>210</v>
      </c>
      <c r="K27" s="2"/>
      <c r="L27" s="24" t="s">
        <v>29</v>
      </c>
      <c r="M27" s="7">
        <f>AVERAGE(H17:H20)</f>
        <v>0</v>
      </c>
      <c r="N27" s="7">
        <f>AVERAGE(I17:I20)</f>
        <v>210</v>
      </c>
      <c r="O27" s="2"/>
      <c r="P27" s="2"/>
      <c r="Q27" s="2"/>
    </row>
    <row r="28" spans="1:17" ht="15.75" customHeight="1" x14ac:dyDescent="0.25">
      <c r="A28" s="8">
        <f t="shared" si="2"/>
        <v>16</v>
      </c>
      <c r="B28" s="9" t="s">
        <v>50</v>
      </c>
      <c r="C28" s="38">
        <v>0</v>
      </c>
      <c r="D28" s="10">
        <v>210</v>
      </c>
      <c r="E28" s="11">
        <f t="shared" si="0"/>
        <v>210</v>
      </c>
      <c r="F28" s="8">
        <f t="shared" si="3"/>
        <v>64</v>
      </c>
      <c r="G28" s="12" t="s">
        <v>51</v>
      </c>
      <c r="H28" s="38">
        <v>0</v>
      </c>
      <c r="I28" s="10">
        <v>210</v>
      </c>
      <c r="J28" s="8">
        <f t="shared" si="1"/>
        <v>210</v>
      </c>
      <c r="K28" s="2"/>
      <c r="L28" s="2" t="s">
        <v>37</v>
      </c>
      <c r="M28" s="7">
        <f>AVERAGE(H21:H24)</f>
        <v>0</v>
      </c>
      <c r="N28" s="7">
        <f>AVERAGE(I21:I24)</f>
        <v>210</v>
      </c>
      <c r="O28" s="2"/>
      <c r="P28" s="2"/>
      <c r="Q28" s="2"/>
    </row>
    <row r="29" spans="1:17" ht="15.75" customHeight="1" x14ac:dyDescent="0.25">
      <c r="A29" s="8">
        <f t="shared" si="2"/>
        <v>17</v>
      </c>
      <c r="B29" s="9" t="s">
        <v>52</v>
      </c>
      <c r="C29" s="38">
        <v>0</v>
      </c>
      <c r="D29" s="10">
        <v>210</v>
      </c>
      <c r="E29" s="11">
        <f t="shared" si="0"/>
        <v>210</v>
      </c>
      <c r="F29" s="8">
        <f t="shared" si="3"/>
        <v>65</v>
      </c>
      <c r="G29" s="12" t="s">
        <v>53</v>
      </c>
      <c r="H29" s="38">
        <v>0</v>
      </c>
      <c r="I29" s="10">
        <v>210</v>
      </c>
      <c r="J29" s="8">
        <f t="shared" si="1"/>
        <v>210</v>
      </c>
      <c r="K29" s="2"/>
      <c r="L29" s="2" t="s">
        <v>45</v>
      </c>
      <c r="M29" s="7">
        <f>AVERAGE(H25:H28)</f>
        <v>0</v>
      </c>
      <c r="N29" s="7">
        <f>AVERAGE(I25:I28)</f>
        <v>210</v>
      </c>
      <c r="O29" s="2"/>
      <c r="P29" s="2"/>
      <c r="Q29" s="2"/>
    </row>
    <row r="30" spans="1:17" ht="15.75" customHeight="1" x14ac:dyDescent="0.25">
      <c r="A30" s="8">
        <f t="shared" si="2"/>
        <v>18</v>
      </c>
      <c r="B30" s="9" t="s">
        <v>54</v>
      </c>
      <c r="C30" s="38">
        <v>0</v>
      </c>
      <c r="D30" s="10">
        <v>210</v>
      </c>
      <c r="E30" s="11">
        <f t="shared" si="0"/>
        <v>210</v>
      </c>
      <c r="F30" s="8">
        <f t="shared" si="3"/>
        <v>66</v>
      </c>
      <c r="G30" s="12" t="s">
        <v>55</v>
      </c>
      <c r="H30" s="38">
        <v>0</v>
      </c>
      <c r="I30" s="10">
        <v>210</v>
      </c>
      <c r="J30" s="8">
        <f t="shared" si="1"/>
        <v>210</v>
      </c>
      <c r="K30" s="2"/>
      <c r="L30" s="2" t="s">
        <v>53</v>
      </c>
      <c r="M30" s="7">
        <f>AVERAGE(H29:H32)</f>
        <v>0</v>
      </c>
      <c r="N30" s="7">
        <f>AVERAGE(I29:I32)</f>
        <v>210</v>
      </c>
      <c r="O30" s="2"/>
      <c r="P30" s="2"/>
      <c r="Q30" s="2"/>
    </row>
    <row r="31" spans="1:17" ht="15.75" customHeight="1" x14ac:dyDescent="0.25">
      <c r="A31" s="8">
        <f t="shared" si="2"/>
        <v>19</v>
      </c>
      <c r="B31" s="9" t="s">
        <v>56</v>
      </c>
      <c r="C31" s="38">
        <v>0</v>
      </c>
      <c r="D31" s="10">
        <v>210</v>
      </c>
      <c r="E31" s="11">
        <f t="shared" si="0"/>
        <v>210</v>
      </c>
      <c r="F31" s="8">
        <f t="shared" si="3"/>
        <v>67</v>
      </c>
      <c r="G31" s="12" t="s">
        <v>57</v>
      </c>
      <c r="H31" s="38">
        <v>0</v>
      </c>
      <c r="I31" s="10">
        <v>210</v>
      </c>
      <c r="J31" s="8">
        <f t="shared" si="1"/>
        <v>210</v>
      </c>
      <c r="K31" s="2"/>
      <c r="L31" s="2" t="s">
        <v>61</v>
      </c>
      <c r="M31" s="7">
        <f>AVERAGE(H33:H36)</f>
        <v>0</v>
      </c>
      <c r="N31" s="7">
        <f>AVERAGE(I33:I36)</f>
        <v>210</v>
      </c>
      <c r="O31" s="2"/>
      <c r="P31" s="2"/>
      <c r="Q31" s="2"/>
    </row>
    <row r="32" spans="1:17" ht="15.75" customHeight="1" x14ac:dyDescent="0.25">
      <c r="A32" s="8">
        <f t="shared" si="2"/>
        <v>20</v>
      </c>
      <c r="B32" s="9" t="s">
        <v>58</v>
      </c>
      <c r="C32" s="38">
        <v>0</v>
      </c>
      <c r="D32" s="10">
        <v>210</v>
      </c>
      <c r="E32" s="11">
        <f t="shared" si="0"/>
        <v>210</v>
      </c>
      <c r="F32" s="8">
        <f t="shared" si="3"/>
        <v>68</v>
      </c>
      <c r="G32" s="12" t="s">
        <v>59</v>
      </c>
      <c r="H32" s="38">
        <v>0</v>
      </c>
      <c r="I32" s="10">
        <v>210</v>
      </c>
      <c r="J32" s="8">
        <f t="shared" si="1"/>
        <v>210</v>
      </c>
      <c r="K32" s="2"/>
      <c r="L32" s="2" t="s">
        <v>69</v>
      </c>
      <c r="M32" s="7">
        <f>AVERAGE(H37:H40)</f>
        <v>0</v>
      </c>
      <c r="N32" s="7">
        <f>AVERAGE(I37:I40)</f>
        <v>210</v>
      </c>
      <c r="O32" s="2"/>
      <c r="P32" s="2"/>
      <c r="Q32" s="2"/>
    </row>
    <row r="33" spans="1:17" ht="15.75" customHeight="1" x14ac:dyDescent="0.25">
      <c r="A33" s="8">
        <f t="shared" si="2"/>
        <v>21</v>
      </c>
      <c r="B33" s="9" t="s">
        <v>60</v>
      </c>
      <c r="C33" s="38">
        <v>0</v>
      </c>
      <c r="D33" s="10">
        <v>210</v>
      </c>
      <c r="E33" s="11">
        <f t="shared" si="0"/>
        <v>210</v>
      </c>
      <c r="F33" s="8">
        <f t="shared" si="3"/>
        <v>69</v>
      </c>
      <c r="G33" s="12" t="s">
        <v>61</v>
      </c>
      <c r="H33" s="38">
        <v>0</v>
      </c>
      <c r="I33" s="10">
        <v>210</v>
      </c>
      <c r="J33" s="8">
        <f t="shared" si="1"/>
        <v>210</v>
      </c>
      <c r="K33" s="2"/>
      <c r="L33" s="2" t="s">
        <v>77</v>
      </c>
      <c r="M33" s="7">
        <f>AVERAGE(H41:H44)</f>
        <v>0</v>
      </c>
      <c r="N33" s="7">
        <f>AVERAGE(I41:I44)</f>
        <v>210</v>
      </c>
      <c r="O33" s="2"/>
      <c r="P33" s="2"/>
      <c r="Q33" s="2"/>
    </row>
    <row r="34" spans="1:17" ht="15.75" customHeight="1" x14ac:dyDescent="0.25">
      <c r="A34" s="8">
        <f t="shared" si="2"/>
        <v>22</v>
      </c>
      <c r="B34" s="9" t="s">
        <v>62</v>
      </c>
      <c r="C34" s="38">
        <v>0</v>
      </c>
      <c r="D34" s="10">
        <v>210</v>
      </c>
      <c r="E34" s="11">
        <f t="shared" si="0"/>
        <v>210</v>
      </c>
      <c r="F34" s="8">
        <f t="shared" si="3"/>
        <v>70</v>
      </c>
      <c r="G34" s="12" t="s">
        <v>63</v>
      </c>
      <c r="H34" s="38">
        <v>0</v>
      </c>
      <c r="I34" s="10">
        <v>210</v>
      </c>
      <c r="J34" s="8">
        <f t="shared" si="1"/>
        <v>210</v>
      </c>
      <c r="K34" s="2"/>
      <c r="L34" s="2" t="s">
        <v>85</v>
      </c>
      <c r="M34" s="7">
        <f>AVERAGE(H45:H48)</f>
        <v>0</v>
      </c>
      <c r="N34" s="7">
        <f>AVERAGE(I45:I48)</f>
        <v>210</v>
      </c>
      <c r="O34" s="2"/>
      <c r="P34" s="2"/>
      <c r="Q34" s="2"/>
    </row>
    <row r="35" spans="1:17" ht="15.75" customHeight="1" x14ac:dyDescent="0.25">
      <c r="A35" s="8">
        <f t="shared" si="2"/>
        <v>23</v>
      </c>
      <c r="B35" s="9" t="s">
        <v>64</v>
      </c>
      <c r="C35" s="38">
        <v>0</v>
      </c>
      <c r="D35" s="10">
        <v>210</v>
      </c>
      <c r="E35" s="11">
        <f t="shared" si="0"/>
        <v>210</v>
      </c>
      <c r="F35" s="8">
        <f t="shared" si="3"/>
        <v>71</v>
      </c>
      <c r="G35" s="12" t="s">
        <v>65</v>
      </c>
      <c r="H35" s="38">
        <v>0</v>
      </c>
      <c r="I35" s="10">
        <v>210</v>
      </c>
      <c r="J35" s="8">
        <f t="shared" si="1"/>
        <v>210</v>
      </c>
      <c r="K35" s="2"/>
      <c r="L35" s="2" t="s">
        <v>93</v>
      </c>
      <c r="M35" s="7">
        <f>AVERAGE(H49:H52)</f>
        <v>0</v>
      </c>
      <c r="N35" s="7">
        <f>AVERAGE(I49:I52)</f>
        <v>210</v>
      </c>
      <c r="O35" s="2"/>
      <c r="P35" s="2"/>
      <c r="Q35" s="2"/>
    </row>
    <row r="36" spans="1:17" ht="15.75" customHeight="1" x14ac:dyDescent="0.25">
      <c r="A36" s="8">
        <f t="shared" si="2"/>
        <v>24</v>
      </c>
      <c r="B36" s="9" t="s">
        <v>66</v>
      </c>
      <c r="C36" s="38">
        <v>0</v>
      </c>
      <c r="D36" s="10">
        <v>210</v>
      </c>
      <c r="E36" s="11">
        <f t="shared" si="0"/>
        <v>210</v>
      </c>
      <c r="F36" s="8">
        <f t="shared" si="3"/>
        <v>72</v>
      </c>
      <c r="G36" s="12" t="s">
        <v>67</v>
      </c>
      <c r="H36" s="38">
        <v>0</v>
      </c>
      <c r="I36" s="10">
        <v>210</v>
      </c>
      <c r="J36" s="8">
        <f t="shared" si="1"/>
        <v>210</v>
      </c>
      <c r="K36" s="2"/>
      <c r="L36" s="107" t="s">
        <v>101</v>
      </c>
      <c r="M36" s="7">
        <f>AVERAGE(H53:H56)</f>
        <v>0</v>
      </c>
      <c r="N36" s="7">
        <f>AVERAGE(I53:I56)</f>
        <v>210</v>
      </c>
      <c r="O36" s="2"/>
      <c r="P36" s="2"/>
      <c r="Q36" s="2"/>
    </row>
    <row r="37" spans="1:17" ht="15.75" customHeight="1" x14ac:dyDescent="0.25">
      <c r="A37" s="8">
        <v>25</v>
      </c>
      <c r="B37" s="9" t="s">
        <v>68</v>
      </c>
      <c r="C37" s="38">
        <v>0</v>
      </c>
      <c r="D37" s="10">
        <v>210</v>
      </c>
      <c r="E37" s="11">
        <f t="shared" si="0"/>
        <v>210</v>
      </c>
      <c r="F37" s="8">
        <v>73</v>
      </c>
      <c r="G37" s="12" t="s">
        <v>69</v>
      </c>
      <c r="H37" s="38">
        <v>0</v>
      </c>
      <c r="I37" s="10">
        <v>210</v>
      </c>
      <c r="J37" s="8">
        <f t="shared" si="1"/>
        <v>210</v>
      </c>
      <c r="K37" s="2"/>
      <c r="L37" s="107" t="s">
        <v>109</v>
      </c>
      <c r="M37" s="7">
        <f>AVERAGE(H57:H60)</f>
        <v>0</v>
      </c>
      <c r="N37" s="7">
        <f>AVERAGE(I57:I60)</f>
        <v>210</v>
      </c>
      <c r="O37" s="2"/>
      <c r="P37" s="2"/>
      <c r="Q37" s="2"/>
    </row>
    <row r="38" spans="1:17" ht="15.75" customHeight="1" x14ac:dyDescent="0.25">
      <c r="A38" s="8">
        <f t="shared" ref="A38:A60" si="4">A37+1</f>
        <v>26</v>
      </c>
      <c r="B38" s="9" t="s">
        <v>70</v>
      </c>
      <c r="C38" s="38">
        <v>0</v>
      </c>
      <c r="D38" s="10">
        <v>210</v>
      </c>
      <c r="E38" s="8">
        <f t="shared" si="0"/>
        <v>210</v>
      </c>
      <c r="F38" s="8">
        <f t="shared" ref="F38:F60" si="5">F37+1</f>
        <v>74</v>
      </c>
      <c r="G38" s="12" t="s">
        <v>71</v>
      </c>
      <c r="H38" s="38">
        <v>0</v>
      </c>
      <c r="I38" s="10">
        <v>210</v>
      </c>
      <c r="J38" s="8">
        <f t="shared" si="1"/>
        <v>210</v>
      </c>
      <c r="K38" s="2"/>
      <c r="L38" s="107" t="s">
        <v>294</v>
      </c>
      <c r="M38" s="107">
        <f>AVERAGE(M14:M37)</f>
        <v>0</v>
      </c>
      <c r="N38" s="107">
        <f>AVERAGE(N14:N37)</f>
        <v>210</v>
      </c>
      <c r="O38" s="2"/>
      <c r="P38" s="2"/>
      <c r="Q38" s="2"/>
    </row>
    <row r="39" spans="1:17" ht="15.75" customHeight="1" x14ac:dyDescent="0.25">
      <c r="A39" s="8">
        <f t="shared" si="4"/>
        <v>27</v>
      </c>
      <c r="B39" s="9" t="s">
        <v>72</v>
      </c>
      <c r="C39" s="38">
        <v>0</v>
      </c>
      <c r="D39" s="10">
        <v>210</v>
      </c>
      <c r="E39" s="8">
        <f t="shared" si="0"/>
        <v>210</v>
      </c>
      <c r="F39" s="8">
        <f t="shared" si="5"/>
        <v>75</v>
      </c>
      <c r="G39" s="12" t="s">
        <v>73</v>
      </c>
      <c r="H39" s="38">
        <v>0</v>
      </c>
      <c r="I39" s="10">
        <v>210</v>
      </c>
      <c r="J39" s="8">
        <f t="shared" si="1"/>
        <v>210</v>
      </c>
      <c r="K39" s="2"/>
      <c r="L39" s="2"/>
      <c r="M39" s="2"/>
      <c r="N39" s="2"/>
      <c r="O39" s="2"/>
      <c r="P39" s="2"/>
      <c r="Q39" s="2"/>
    </row>
    <row r="40" spans="1:17" ht="15.75" customHeight="1" x14ac:dyDescent="0.25">
      <c r="A40" s="8">
        <f t="shared" si="4"/>
        <v>28</v>
      </c>
      <c r="B40" s="9" t="s">
        <v>74</v>
      </c>
      <c r="C40" s="38">
        <v>0</v>
      </c>
      <c r="D40" s="10">
        <v>210</v>
      </c>
      <c r="E40" s="8">
        <f t="shared" si="0"/>
        <v>210</v>
      </c>
      <c r="F40" s="8">
        <f t="shared" si="5"/>
        <v>76</v>
      </c>
      <c r="G40" s="12" t="s">
        <v>75</v>
      </c>
      <c r="H40" s="38">
        <v>0</v>
      </c>
      <c r="I40" s="10">
        <v>210</v>
      </c>
      <c r="J40" s="8">
        <f t="shared" si="1"/>
        <v>210</v>
      </c>
      <c r="K40" s="2"/>
      <c r="L40" s="2"/>
      <c r="M40" s="2"/>
      <c r="N40" s="2"/>
      <c r="O40" s="2"/>
      <c r="P40" s="2"/>
      <c r="Q40" s="2"/>
    </row>
    <row r="41" spans="1:17" ht="15.75" customHeight="1" x14ac:dyDescent="0.25">
      <c r="A41" s="8">
        <f t="shared" si="4"/>
        <v>29</v>
      </c>
      <c r="B41" s="9" t="s">
        <v>76</v>
      </c>
      <c r="C41" s="38">
        <v>0</v>
      </c>
      <c r="D41" s="10">
        <v>210</v>
      </c>
      <c r="E41" s="8">
        <f t="shared" si="0"/>
        <v>210</v>
      </c>
      <c r="F41" s="8">
        <f t="shared" si="5"/>
        <v>77</v>
      </c>
      <c r="G41" s="12" t="s">
        <v>77</v>
      </c>
      <c r="H41" s="38">
        <v>0</v>
      </c>
      <c r="I41" s="10">
        <v>210</v>
      </c>
      <c r="J41" s="8">
        <f t="shared" si="1"/>
        <v>210</v>
      </c>
      <c r="K41" s="2"/>
      <c r="L41" s="2"/>
      <c r="M41" s="2"/>
      <c r="N41" s="2"/>
      <c r="O41" s="2"/>
      <c r="P41" s="2"/>
      <c r="Q41" s="2"/>
    </row>
    <row r="42" spans="1:17" ht="15.75" customHeight="1" x14ac:dyDescent="0.25">
      <c r="A42" s="8">
        <f t="shared" si="4"/>
        <v>30</v>
      </c>
      <c r="B42" s="9" t="s">
        <v>78</v>
      </c>
      <c r="C42" s="38">
        <v>0</v>
      </c>
      <c r="D42" s="10">
        <v>210</v>
      </c>
      <c r="E42" s="8">
        <f t="shared" si="0"/>
        <v>210</v>
      </c>
      <c r="F42" s="8">
        <f t="shared" si="5"/>
        <v>78</v>
      </c>
      <c r="G42" s="12" t="s">
        <v>79</v>
      </c>
      <c r="H42" s="38">
        <v>0</v>
      </c>
      <c r="I42" s="10">
        <v>210</v>
      </c>
      <c r="J42" s="8">
        <f t="shared" si="1"/>
        <v>210</v>
      </c>
      <c r="K42" s="2"/>
      <c r="L42" s="2"/>
      <c r="M42" s="2"/>
      <c r="N42" s="2"/>
      <c r="O42" s="2"/>
      <c r="P42" s="2"/>
      <c r="Q42" s="2"/>
    </row>
    <row r="43" spans="1:17" ht="15.75" customHeight="1" x14ac:dyDescent="0.25">
      <c r="A43" s="8">
        <f t="shared" si="4"/>
        <v>31</v>
      </c>
      <c r="B43" s="9" t="s">
        <v>80</v>
      </c>
      <c r="C43" s="38">
        <v>0</v>
      </c>
      <c r="D43" s="10">
        <v>210</v>
      </c>
      <c r="E43" s="8">
        <f t="shared" si="0"/>
        <v>210</v>
      </c>
      <c r="F43" s="8">
        <f t="shared" si="5"/>
        <v>79</v>
      </c>
      <c r="G43" s="12" t="s">
        <v>81</v>
      </c>
      <c r="H43" s="38">
        <v>0</v>
      </c>
      <c r="I43" s="10">
        <v>210</v>
      </c>
      <c r="J43" s="8">
        <f t="shared" si="1"/>
        <v>210</v>
      </c>
      <c r="K43" s="2"/>
      <c r="L43" s="2"/>
      <c r="M43" s="2"/>
      <c r="N43" s="2"/>
      <c r="O43" s="2"/>
      <c r="P43" s="2"/>
      <c r="Q43" s="2"/>
    </row>
    <row r="44" spans="1:17" ht="15.75" customHeight="1" x14ac:dyDescent="0.25">
      <c r="A44" s="8">
        <f t="shared" si="4"/>
        <v>32</v>
      </c>
      <c r="B44" s="9" t="s">
        <v>82</v>
      </c>
      <c r="C44" s="38">
        <v>0</v>
      </c>
      <c r="D44" s="10">
        <v>210</v>
      </c>
      <c r="E44" s="8">
        <f t="shared" si="0"/>
        <v>210</v>
      </c>
      <c r="F44" s="8">
        <f t="shared" si="5"/>
        <v>80</v>
      </c>
      <c r="G44" s="12" t="s">
        <v>83</v>
      </c>
      <c r="H44" s="38">
        <v>0</v>
      </c>
      <c r="I44" s="10">
        <v>210</v>
      </c>
      <c r="J44" s="8">
        <f t="shared" si="1"/>
        <v>210</v>
      </c>
      <c r="K44" s="2"/>
      <c r="L44" s="2"/>
      <c r="M44" s="2"/>
      <c r="N44" s="2"/>
      <c r="O44" s="2"/>
      <c r="P44" s="2"/>
      <c r="Q44" s="2"/>
    </row>
    <row r="45" spans="1:17" ht="15.75" customHeight="1" x14ac:dyDescent="0.25">
      <c r="A45" s="8">
        <f t="shared" si="4"/>
        <v>33</v>
      </c>
      <c r="B45" s="9" t="s">
        <v>84</v>
      </c>
      <c r="C45" s="38">
        <v>0</v>
      </c>
      <c r="D45" s="10">
        <v>210</v>
      </c>
      <c r="E45" s="8">
        <f t="shared" si="0"/>
        <v>210</v>
      </c>
      <c r="F45" s="8">
        <f t="shared" si="5"/>
        <v>81</v>
      </c>
      <c r="G45" s="12" t="s">
        <v>85</v>
      </c>
      <c r="H45" s="38">
        <v>0</v>
      </c>
      <c r="I45" s="10">
        <v>210</v>
      </c>
      <c r="J45" s="8">
        <f t="shared" si="1"/>
        <v>210</v>
      </c>
      <c r="K45" s="2"/>
      <c r="L45" s="2"/>
      <c r="M45" s="2"/>
      <c r="N45" s="2"/>
      <c r="O45" s="2"/>
      <c r="P45" s="2"/>
      <c r="Q45" s="2"/>
    </row>
    <row r="46" spans="1:17" ht="15.75" customHeight="1" x14ac:dyDescent="0.25">
      <c r="A46" s="8">
        <f t="shared" si="4"/>
        <v>34</v>
      </c>
      <c r="B46" s="9" t="s">
        <v>86</v>
      </c>
      <c r="C46" s="38">
        <v>0</v>
      </c>
      <c r="D46" s="10">
        <v>210</v>
      </c>
      <c r="E46" s="8">
        <f t="shared" si="0"/>
        <v>210</v>
      </c>
      <c r="F46" s="8">
        <f t="shared" si="5"/>
        <v>82</v>
      </c>
      <c r="G46" s="12" t="s">
        <v>87</v>
      </c>
      <c r="H46" s="38">
        <v>0</v>
      </c>
      <c r="I46" s="10">
        <v>210</v>
      </c>
      <c r="J46" s="8">
        <f t="shared" si="1"/>
        <v>210</v>
      </c>
      <c r="K46" s="2"/>
      <c r="L46" s="2"/>
      <c r="M46" s="2"/>
      <c r="N46" s="2"/>
      <c r="O46" s="2"/>
      <c r="P46" s="2"/>
      <c r="Q46" s="2"/>
    </row>
    <row r="47" spans="1:17" ht="15.75" customHeight="1" x14ac:dyDescent="0.25">
      <c r="A47" s="8">
        <f t="shared" si="4"/>
        <v>35</v>
      </c>
      <c r="B47" s="9" t="s">
        <v>88</v>
      </c>
      <c r="C47" s="38">
        <v>0</v>
      </c>
      <c r="D47" s="10">
        <v>210</v>
      </c>
      <c r="E47" s="8">
        <f t="shared" si="0"/>
        <v>210</v>
      </c>
      <c r="F47" s="8">
        <f t="shared" si="5"/>
        <v>83</v>
      </c>
      <c r="G47" s="12" t="s">
        <v>89</v>
      </c>
      <c r="H47" s="38">
        <v>0</v>
      </c>
      <c r="I47" s="10">
        <v>210</v>
      </c>
      <c r="J47" s="8">
        <f t="shared" si="1"/>
        <v>210</v>
      </c>
      <c r="K47" s="2"/>
      <c r="L47" s="2"/>
      <c r="M47" s="2"/>
      <c r="N47" s="2"/>
      <c r="O47" s="2"/>
      <c r="P47" s="2"/>
      <c r="Q47" s="2"/>
    </row>
    <row r="48" spans="1:17" ht="15.75" customHeight="1" x14ac:dyDescent="0.25">
      <c r="A48" s="8">
        <f t="shared" si="4"/>
        <v>36</v>
      </c>
      <c r="B48" s="9" t="s">
        <v>90</v>
      </c>
      <c r="C48" s="38">
        <v>0</v>
      </c>
      <c r="D48" s="10">
        <v>210</v>
      </c>
      <c r="E48" s="8">
        <f t="shared" si="0"/>
        <v>210</v>
      </c>
      <c r="F48" s="8">
        <f t="shared" si="5"/>
        <v>84</v>
      </c>
      <c r="G48" s="12" t="s">
        <v>91</v>
      </c>
      <c r="H48" s="38">
        <v>0</v>
      </c>
      <c r="I48" s="10">
        <v>210</v>
      </c>
      <c r="J48" s="8">
        <f t="shared" si="1"/>
        <v>210</v>
      </c>
      <c r="K48" s="2"/>
      <c r="L48" s="2"/>
      <c r="M48" s="2"/>
      <c r="N48" s="2"/>
      <c r="O48" s="2"/>
      <c r="P48" s="2"/>
      <c r="Q48" s="2"/>
    </row>
    <row r="49" spans="1:17" ht="15.75" customHeight="1" x14ac:dyDescent="0.25">
      <c r="A49" s="8">
        <f t="shared" si="4"/>
        <v>37</v>
      </c>
      <c r="B49" s="9" t="s">
        <v>92</v>
      </c>
      <c r="C49" s="38">
        <v>0</v>
      </c>
      <c r="D49" s="10">
        <v>210</v>
      </c>
      <c r="E49" s="8">
        <f t="shared" si="0"/>
        <v>210</v>
      </c>
      <c r="F49" s="8">
        <f t="shared" si="5"/>
        <v>85</v>
      </c>
      <c r="G49" s="12" t="s">
        <v>93</v>
      </c>
      <c r="H49" s="38">
        <v>0</v>
      </c>
      <c r="I49" s="10">
        <v>210</v>
      </c>
      <c r="J49" s="8">
        <f t="shared" si="1"/>
        <v>210</v>
      </c>
      <c r="K49" s="2"/>
      <c r="L49" s="2"/>
      <c r="M49" s="2"/>
      <c r="N49" s="2"/>
      <c r="O49" s="2"/>
      <c r="P49" s="2"/>
      <c r="Q49" s="2"/>
    </row>
    <row r="50" spans="1:17" ht="15.75" customHeight="1" x14ac:dyDescent="0.25">
      <c r="A50" s="8">
        <f t="shared" si="4"/>
        <v>38</v>
      </c>
      <c r="B50" s="12" t="s">
        <v>94</v>
      </c>
      <c r="C50" s="38">
        <v>0</v>
      </c>
      <c r="D50" s="10">
        <v>210</v>
      </c>
      <c r="E50" s="8">
        <f t="shared" si="0"/>
        <v>210</v>
      </c>
      <c r="F50" s="8">
        <f t="shared" si="5"/>
        <v>86</v>
      </c>
      <c r="G50" s="12" t="s">
        <v>95</v>
      </c>
      <c r="H50" s="38">
        <v>0</v>
      </c>
      <c r="I50" s="10">
        <v>210</v>
      </c>
      <c r="J50" s="8">
        <f t="shared" si="1"/>
        <v>210</v>
      </c>
      <c r="K50" s="2"/>
      <c r="L50" s="2"/>
      <c r="M50" s="2"/>
      <c r="N50" s="2"/>
      <c r="O50" s="2"/>
      <c r="P50" s="2"/>
      <c r="Q50" s="2"/>
    </row>
    <row r="51" spans="1:17" ht="15.75" customHeight="1" x14ac:dyDescent="0.25">
      <c r="A51" s="8">
        <f t="shared" si="4"/>
        <v>39</v>
      </c>
      <c r="B51" s="12" t="s">
        <v>96</v>
      </c>
      <c r="C51" s="38">
        <v>0</v>
      </c>
      <c r="D51" s="10">
        <v>210</v>
      </c>
      <c r="E51" s="8">
        <f t="shared" si="0"/>
        <v>210</v>
      </c>
      <c r="F51" s="8">
        <f t="shared" si="5"/>
        <v>87</v>
      </c>
      <c r="G51" s="12" t="s">
        <v>97</v>
      </c>
      <c r="H51" s="38">
        <v>0</v>
      </c>
      <c r="I51" s="10">
        <v>210</v>
      </c>
      <c r="J51" s="8">
        <f t="shared" si="1"/>
        <v>210</v>
      </c>
      <c r="K51" s="2"/>
      <c r="L51" s="2"/>
      <c r="M51" s="2"/>
      <c r="N51" s="2"/>
      <c r="O51" s="2"/>
      <c r="P51" s="2"/>
      <c r="Q51" s="2"/>
    </row>
    <row r="52" spans="1:17" ht="15.75" customHeight="1" x14ac:dyDescent="0.25">
      <c r="A52" s="8">
        <f t="shared" si="4"/>
        <v>40</v>
      </c>
      <c r="B52" s="12" t="s">
        <v>98</v>
      </c>
      <c r="C52" s="38">
        <v>0</v>
      </c>
      <c r="D52" s="10">
        <v>210</v>
      </c>
      <c r="E52" s="8">
        <f t="shared" si="0"/>
        <v>210</v>
      </c>
      <c r="F52" s="8">
        <f t="shared" si="5"/>
        <v>88</v>
      </c>
      <c r="G52" s="12" t="s">
        <v>99</v>
      </c>
      <c r="H52" s="38">
        <v>0</v>
      </c>
      <c r="I52" s="10">
        <v>210</v>
      </c>
      <c r="J52" s="8">
        <f t="shared" si="1"/>
        <v>210</v>
      </c>
      <c r="K52" s="2"/>
      <c r="L52" s="2"/>
      <c r="M52" s="2"/>
      <c r="N52" s="2"/>
      <c r="O52" s="2"/>
      <c r="P52" s="2"/>
      <c r="Q52" s="2"/>
    </row>
    <row r="53" spans="1:17" ht="15.75" customHeight="1" x14ac:dyDescent="0.25">
      <c r="A53" s="8">
        <f t="shared" si="4"/>
        <v>41</v>
      </c>
      <c r="B53" s="12" t="s">
        <v>100</v>
      </c>
      <c r="C53" s="38">
        <v>0</v>
      </c>
      <c r="D53" s="10">
        <v>210</v>
      </c>
      <c r="E53" s="8">
        <f t="shared" si="0"/>
        <v>210</v>
      </c>
      <c r="F53" s="8">
        <f t="shared" si="5"/>
        <v>89</v>
      </c>
      <c r="G53" s="12" t="s">
        <v>101</v>
      </c>
      <c r="H53" s="38">
        <v>0</v>
      </c>
      <c r="I53" s="10">
        <v>210</v>
      </c>
      <c r="J53" s="8">
        <f t="shared" si="1"/>
        <v>210</v>
      </c>
      <c r="K53" s="2"/>
      <c r="L53" s="13"/>
      <c r="M53" s="13"/>
      <c r="N53" s="13"/>
      <c r="O53" s="2"/>
      <c r="P53" s="2"/>
      <c r="Q53" s="2"/>
    </row>
    <row r="54" spans="1:17" ht="15.75" customHeight="1" x14ac:dyDescent="0.25">
      <c r="A54" s="8">
        <f t="shared" si="4"/>
        <v>42</v>
      </c>
      <c r="B54" s="12" t="s">
        <v>102</v>
      </c>
      <c r="C54" s="38">
        <v>0</v>
      </c>
      <c r="D54" s="10">
        <v>210</v>
      </c>
      <c r="E54" s="8">
        <f t="shared" si="0"/>
        <v>210</v>
      </c>
      <c r="F54" s="8">
        <f t="shared" si="5"/>
        <v>90</v>
      </c>
      <c r="G54" s="12" t="s">
        <v>103</v>
      </c>
      <c r="H54" s="38">
        <v>0</v>
      </c>
      <c r="I54" s="10">
        <v>210</v>
      </c>
      <c r="J54" s="8">
        <f t="shared" si="1"/>
        <v>210</v>
      </c>
      <c r="K54" s="2"/>
      <c r="L54" s="13"/>
      <c r="M54" s="13"/>
      <c r="N54" s="13"/>
      <c r="O54" s="2"/>
      <c r="P54" s="2"/>
      <c r="Q54" s="2"/>
    </row>
    <row r="55" spans="1:17" ht="15.75" customHeight="1" x14ac:dyDescent="0.25">
      <c r="A55" s="8">
        <f t="shared" si="4"/>
        <v>43</v>
      </c>
      <c r="B55" s="12" t="s">
        <v>104</v>
      </c>
      <c r="C55" s="38">
        <v>0</v>
      </c>
      <c r="D55" s="10">
        <v>210</v>
      </c>
      <c r="E55" s="8">
        <f t="shared" si="0"/>
        <v>210</v>
      </c>
      <c r="F55" s="8">
        <f t="shared" si="5"/>
        <v>91</v>
      </c>
      <c r="G55" s="12" t="s">
        <v>105</v>
      </c>
      <c r="H55" s="38">
        <v>0</v>
      </c>
      <c r="I55" s="10">
        <v>210</v>
      </c>
      <c r="J55" s="8">
        <f t="shared" si="1"/>
        <v>210</v>
      </c>
      <c r="K55" s="2"/>
      <c r="L55" s="13"/>
      <c r="M55" s="13"/>
      <c r="N55" s="13"/>
      <c r="O55" s="2"/>
      <c r="P55" s="2"/>
      <c r="Q55" s="2"/>
    </row>
    <row r="56" spans="1:17" ht="15.75" customHeight="1" x14ac:dyDescent="0.25">
      <c r="A56" s="8">
        <f t="shared" si="4"/>
        <v>44</v>
      </c>
      <c r="B56" s="12" t="s">
        <v>106</v>
      </c>
      <c r="C56" s="38">
        <v>0</v>
      </c>
      <c r="D56" s="10">
        <v>210</v>
      </c>
      <c r="E56" s="8">
        <f t="shared" si="0"/>
        <v>210</v>
      </c>
      <c r="F56" s="8">
        <f t="shared" si="5"/>
        <v>92</v>
      </c>
      <c r="G56" s="12" t="s">
        <v>107</v>
      </c>
      <c r="H56" s="38">
        <v>0</v>
      </c>
      <c r="I56" s="10">
        <v>210</v>
      </c>
      <c r="J56" s="8">
        <f t="shared" si="1"/>
        <v>210</v>
      </c>
      <c r="K56" s="2"/>
      <c r="L56" s="13"/>
      <c r="M56" s="13"/>
      <c r="N56" s="13"/>
      <c r="O56" s="2"/>
      <c r="P56" s="2"/>
      <c r="Q56" s="2"/>
    </row>
    <row r="57" spans="1:17" ht="15.75" customHeight="1" x14ac:dyDescent="0.25">
      <c r="A57" s="8">
        <f t="shared" si="4"/>
        <v>45</v>
      </c>
      <c r="B57" s="12" t="s">
        <v>108</v>
      </c>
      <c r="C57" s="38">
        <v>0</v>
      </c>
      <c r="D57" s="10">
        <v>210</v>
      </c>
      <c r="E57" s="8">
        <f t="shared" si="0"/>
        <v>210</v>
      </c>
      <c r="F57" s="8">
        <f t="shared" si="5"/>
        <v>93</v>
      </c>
      <c r="G57" s="12" t="s">
        <v>109</v>
      </c>
      <c r="H57" s="38">
        <v>0</v>
      </c>
      <c r="I57" s="10">
        <v>210</v>
      </c>
      <c r="J57" s="8">
        <f t="shared" si="1"/>
        <v>210</v>
      </c>
      <c r="K57" s="2"/>
      <c r="L57" s="14"/>
      <c r="M57" s="13"/>
      <c r="N57" s="15"/>
      <c r="O57" s="2"/>
      <c r="P57" s="2"/>
      <c r="Q57" s="2"/>
    </row>
    <row r="58" spans="1:17" ht="15.75" customHeight="1" x14ac:dyDescent="0.25">
      <c r="A58" s="8">
        <f t="shared" si="4"/>
        <v>46</v>
      </c>
      <c r="B58" s="12" t="s">
        <v>110</v>
      </c>
      <c r="C58" s="38">
        <v>0</v>
      </c>
      <c r="D58" s="10">
        <v>210</v>
      </c>
      <c r="E58" s="8">
        <f t="shared" si="0"/>
        <v>210</v>
      </c>
      <c r="F58" s="8">
        <f t="shared" si="5"/>
        <v>94</v>
      </c>
      <c r="G58" s="12" t="s">
        <v>111</v>
      </c>
      <c r="H58" s="38">
        <v>0</v>
      </c>
      <c r="I58" s="10">
        <v>210</v>
      </c>
      <c r="J58" s="8">
        <f t="shared" si="1"/>
        <v>210</v>
      </c>
      <c r="K58" s="2"/>
      <c r="L58" s="16"/>
      <c r="M58" s="13"/>
      <c r="N58" s="15"/>
      <c r="O58" s="2"/>
      <c r="P58" s="2"/>
      <c r="Q58" s="2"/>
    </row>
    <row r="59" spans="1:17" ht="15.75" customHeight="1" x14ac:dyDescent="0.25">
      <c r="A59" s="17">
        <f t="shared" si="4"/>
        <v>47</v>
      </c>
      <c r="B59" s="18" t="s">
        <v>112</v>
      </c>
      <c r="C59" s="38">
        <v>0</v>
      </c>
      <c r="D59" s="10">
        <v>210</v>
      </c>
      <c r="E59" s="17">
        <f t="shared" si="0"/>
        <v>210</v>
      </c>
      <c r="F59" s="17">
        <f t="shared" si="5"/>
        <v>95</v>
      </c>
      <c r="G59" s="18" t="s">
        <v>113</v>
      </c>
      <c r="H59" s="38">
        <v>0</v>
      </c>
      <c r="I59" s="10">
        <v>210</v>
      </c>
      <c r="J59" s="17">
        <f t="shared" si="1"/>
        <v>210</v>
      </c>
      <c r="K59" s="2"/>
      <c r="L59" s="16"/>
      <c r="M59" s="19"/>
      <c r="N59" s="15"/>
      <c r="O59" s="2"/>
      <c r="P59" s="2"/>
      <c r="Q59" s="2"/>
    </row>
    <row r="60" spans="1:17" ht="15.75" customHeight="1" x14ac:dyDescent="0.25">
      <c r="A60" s="17">
        <f t="shared" si="4"/>
        <v>48</v>
      </c>
      <c r="B60" s="18" t="s">
        <v>114</v>
      </c>
      <c r="C60" s="38">
        <v>0</v>
      </c>
      <c r="D60" s="10">
        <v>210</v>
      </c>
      <c r="E60" s="17">
        <f t="shared" si="0"/>
        <v>210</v>
      </c>
      <c r="F60" s="17">
        <f t="shared" si="5"/>
        <v>96</v>
      </c>
      <c r="G60" s="18" t="s">
        <v>115</v>
      </c>
      <c r="H60" s="38">
        <v>0</v>
      </c>
      <c r="I60" s="10">
        <v>210</v>
      </c>
      <c r="J60" s="17">
        <f t="shared" si="1"/>
        <v>210</v>
      </c>
      <c r="K60" s="2"/>
      <c r="L60" s="16"/>
      <c r="M60" s="19"/>
      <c r="N60" s="2"/>
      <c r="O60" s="2"/>
      <c r="P60" s="2"/>
      <c r="Q60" s="2"/>
    </row>
    <row r="61" spans="1:17" ht="30.75" customHeight="1" x14ac:dyDescent="0.3">
      <c r="A61" s="127" t="s">
        <v>116</v>
      </c>
      <c r="B61" s="128"/>
      <c r="C61" s="128"/>
      <c r="D61" s="129"/>
      <c r="E61" s="130" t="s">
        <v>117</v>
      </c>
      <c r="F61" s="131"/>
      <c r="G61" s="131"/>
      <c r="H61" s="131"/>
      <c r="I61" s="131"/>
      <c r="J61" s="132"/>
      <c r="K61" s="2"/>
      <c r="L61" s="14"/>
      <c r="M61" s="2"/>
      <c r="N61" s="2"/>
      <c r="O61" s="45"/>
      <c r="P61" s="2"/>
      <c r="Q61" s="2"/>
    </row>
    <row r="62" spans="1:17" ht="95.25" customHeight="1" x14ac:dyDescent="0.25">
      <c r="A62" s="135" t="s">
        <v>158</v>
      </c>
      <c r="B62" s="136"/>
      <c r="C62" s="136"/>
      <c r="D62" s="136"/>
      <c r="E62" s="136"/>
      <c r="F62" s="136"/>
      <c r="G62" s="137"/>
      <c r="H62" s="20" t="s">
        <v>118</v>
      </c>
      <c r="I62" s="20" t="s">
        <v>119</v>
      </c>
      <c r="J62" s="20" t="s">
        <v>120</v>
      </c>
      <c r="K62" s="2"/>
      <c r="L62" s="16"/>
      <c r="M62" s="7"/>
      <c r="N62" s="7"/>
      <c r="O62" s="7"/>
      <c r="P62" s="7"/>
      <c r="Q62" s="7"/>
    </row>
    <row r="63" spans="1:17" ht="24.75" customHeight="1" x14ac:dyDescent="0.25">
      <c r="A63" s="138"/>
      <c r="B63" s="139"/>
      <c r="C63" s="139"/>
      <c r="D63" s="139"/>
      <c r="E63" s="142" t="s">
        <v>155</v>
      </c>
      <c r="F63" s="143"/>
      <c r="G63" s="144"/>
      <c r="H63" s="21">
        <v>0.37</v>
      </c>
      <c r="I63" s="21">
        <v>5.4119999999999999</v>
      </c>
      <c r="J63" s="21">
        <f>H63+I63</f>
        <v>5.782</v>
      </c>
      <c r="K63" s="2"/>
      <c r="L63" s="22">
        <v>372</v>
      </c>
      <c r="M63" s="32">
        <f>L63/1000</f>
        <v>0.372</v>
      </c>
      <c r="N63" s="4"/>
      <c r="O63" s="7"/>
      <c r="P63" s="7"/>
      <c r="Q63" s="7"/>
    </row>
    <row r="64" spans="1:17" ht="30" customHeight="1" x14ac:dyDescent="0.25">
      <c r="A64" s="140"/>
      <c r="B64" s="141"/>
      <c r="C64" s="141"/>
      <c r="D64" s="141"/>
      <c r="E64" s="145" t="s">
        <v>156</v>
      </c>
      <c r="F64" s="146"/>
      <c r="G64" s="147"/>
      <c r="H64" s="36">
        <v>0</v>
      </c>
      <c r="I64" s="36">
        <f>L82</f>
        <v>0.372</v>
      </c>
      <c r="J64" s="36">
        <f>H64+I64</f>
        <v>0.372</v>
      </c>
      <c r="K64" s="2"/>
      <c r="L64" s="24"/>
      <c r="M64" s="24"/>
      <c r="N64" s="4"/>
      <c r="O64" s="7"/>
      <c r="P64" s="7"/>
      <c r="Q64" s="7"/>
    </row>
    <row r="65" spans="1:17" ht="16.5" customHeight="1" x14ac:dyDescent="0.25">
      <c r="A65" s="25"/>
      <c r="B65" s="7" t="s">
        <v>121</v>
      </c>
      <c r="C65" s="7"/>
      <c r="D65" s="7"/>
      <c r="E65" s="7"/>
      <c r="F65" s="7"/>
      <c r="G65" s="7"/>
      <c r="H65" s="7"/>
      <c r="I65" s="7"/>
      <c r="J65" s="26"/>
      <c r="K65" s="2"/>
      <c r="L65" s="4"/>
      <c r="M65" s="4"/>
      <c r="N65" s="4"/>
      <c r="O65" s="23" t="s">
        <v>122</v>
      </c>
      <c r="P65" s="23" t="s">
        <v>123</v>
      </c>
      <c r="Q65" s="7"/>
    </row>
    <row r="66" spans="1:17" ht="28.5" customHeight="1" x14ac:dyDescent="0.25">
      <c r="A66" s="148" t="s">
        <v>157</v>
      </c>
      <c r="B66" s="149"/>
      <c r="C66" s="149"/>
      <c r="D66" s="149"/>
      <c r="E66" s="149"/>
      <c r="F66" s="149"/>
      <c r="G66" s="149"/>
      <c r="H66" s="149"/>
      <c r="I66" s="149"/>
      <c r="J66" s="150"/>
      <c r="K66" s="2" t="s">
        <v>124</v>
      </c>
      <c r="L66" s="24"/>
      <c r="M66" s="27">
        <v>0.14299999999999999</v>
      </c>
      <c r="N66" s="28">
        <v>0.60299999999999998</v>
      </c>
      <c r="O66" s="29">
        <f>M66+N66</f>
        <v>0.746</v>
      </c>
      <c r="P66" s="29">
        <f>O66/J63*100</f>
        <v>12.90210999654099</v>
      </c>
      <c r="Q66" s="7"/>
    </row>
    <row r="67" spans="1:17" ht="25.5" customHeight="1" x14ac:dyDescent="0.25">
      <c r="A67" s="30"/>
      <c r="B67" s="31"/>
      <c r="C67" s="31"/>
      <c r="D67" s="31"/>
      <c r="E67" s="31"/>
      <c r="F67" s="31"/>
      <c r="G67" s="31"/>
      <c r="H67" s="151" t="s">
        <v>125</v>
      </c>
      <c r="I67" s="152"/>
      <c r="J67" s="153"/>
      <c r="K67" s="2"/>
      <c r="L67" s="4"/>
      <c r="M67" s="29">
        <f>H63+H64</f>
        <v>0.37</v>
      </c>
      <c r="N67" s="29">
        <f>I63+I64-N66-0.018-M66-0.018</f>
        <v>5.0020000000000007</v>
      </c>
      <c r="O67" s="7"/>
      <c r="P67" s="7"/>
      <c r="Q67" s="7"/>
    </row>
    <row r="68" spans="1:17" ht="25.5" customHeight="1" x14ac:dyDescent="0.25">
      <c r="A68" s="40"/>
      <c r="B68" s="40"/>
      <c r="C68" s="40"/>
      <c r="D68" s="40"/>
      <c r="E68" s="40"/>
      <c r="F68" s="40"/>
      <c r="G68" s="40"/>
      <c r="H68" s="41"/>
      <c r="I68" s="42"/>
      <c r="J68" s="42"/>
      <c r="K68" s="2"/>
      <c r="L68" s="23" t="s">
        <v>130</v>
      </c>
      <c r="M68" s="29">
        <v>0</v>
      </c>
      <c r="N68" s="29">
        <v>0</v>
      </c>
      <c r="O68" s="7"/>
      <c r="P68" s="7"/>
      <c r="Q68" s="7"/>
    </row>
    <row r="69" spans="1:17" ht="33.75" customHeight="1" x14ac:dyDescent="0.25">
      <c r="A69" s="2"/>
      <c r="B69" s="2"/>
      <c r="C69" s="2"/>
      <c r="D69" s="2"/>
      <c r="E69" s="2"/>
      <c r="F69" s="2"/>
      <c r="G69" s="2"/>
      <c r="H69" s="2"/>
      <c r="I69" s="2"/>
      <c r="J69" s="2"/>
      <c r="K69" s="2"/>
      <c r="L69" s="4"/>
      <c r="M69" s="32">
        <f>(M67+M68)/3.28</f>
        <v>0.11280487804878049</v>
      </c>
      <c r="N69" s="32">
        <f>(N67+N68)/24</f>
        <v>0.20841666666666669</v>
      </c>
      <c r="O69" s="23"/>
      <c r="P69" s="32">
        <f>M69+N69</f>
        <v>0.32122154471544717</v>
      </c>
      <c r="Q69" s="7"/>
    </row>
    <row r="70" spans="1:17" ht="15.75" customHeight="1" x14ac:dyDescent="0.25">
      <c r="A70" s="2"/>
      <c r="B70" s="2"/>
      <c r="C70" s="2"/>
      <c r="D70" s="2"/>
      <c r="E70" s="2"/>
      <c r="F70" s="2"/>
      <c r="G70" s="2"/>
      <c r="H70" s="2"/>
      <c r="I70" s="2"/>
      <c r="J70" s="2"/>
      <c r="K70" s="2"/>
      <c r="L70" s="7"/>
      <c r="M70" s="29">
        <f>M69*1000</f>
        <v>112.80487804878049</v>
      </c>
      <c r="N70" s="29">
        <f>N69*1000</f>
        <v>208.41666666666669</v>
      </c>
      <c r="O70" s="23"/>
      <c r="P70" s="29">
        <f>M70+N70</f>
        <v>321.22154471544718</v>
      </c>
      <c r="Q70" s="7"/>
    </row>
    <row r="71" spans="1:17" ht="15.75" customHeight="1" x14ac:dyDescent="0.25">
      <c r="A71" s="2"/>
      <c r="B71" s="2"/>
      <c r="C71" s="2"/>
      <c r="D71" s="2"/>
      <c r="E71" s="2"/>
      <c r="F71" s="2" t="s">
        <v>124</v>
      </c>
      <c r="G71" s="2"/>
      <c r="H71" s="2"/>
      <c r="I71" s="2"/>
      <c r="J71" s="2"/>
      <c r="K71" s="2"/>
      <c r="L71" s="2"/>
      <c r="M71" s="34"/>
      <c r="N71" s="34"/>
      <c r="O71" s="2"/>
      <c r="P71" s="2"/>
      <c r="Q71" s="2"/>
    </row>
    <row r="72" spans="1:17" ht="15.75" customHeight="1" x14ac:dyDescent="0.25">
      <c r="A72" s="133"/>
      <c r="B72" s="134"/>
      <c r="C72" s="134"/>
      <c r="D72" s="134"/>
      <c r="E72" s="52"/>
      <c r="F72" s="2"/>
      <c r="G72" s="2"/>
      <c r="H72" s="2"/>
      <c r="I72" s="2"/>
      <c r="J72" s="52"/>
      <c r="K72" s="2"/>
      <c r="L72" s="2"/>
      <c r="M72" s="2"/>
      <c r="N72" s="2"/>
      <c r="O72" s="2"/>
      <c r="P72" s="2"/>
      <c r="Q72" s="2"/>
    </row>
    <row r="73" spans="1:17" ht="15.75" customHeight="1" x14ac:dyDescent="0.25">
      <c r="A73" s="2"/>
      <c r="B73" s="2"/>
      <c r="C73" s="2"/>
      <c r="D73" s="2"/>
      <c r="E73" s="2"/>
      <c r="F73" s="2"/>
      <c r="G73" s="2"/>
      <c r="H73" s="2"/>
      <c r="I73" s="2"/>
      <c r="J73" s="2"/>
      <c r="K73" s="2"/>
      <c r="L73" s="2"/>
      <c r="M73" s="2"/>
      <c r="N73" s="2"/>
      <c r="O73" s="2"/>
      <c r="P73" s="2"/>
      <c r="Q73" s="2"/>
    </row>
    <row r="74" spans="1:17" ht="15.75" customHeight="1" x14ac:dyDescent="0.25">
      <c r="A74" s="2"/>
      <c r="B74" s="2"/>
      <c r="C74" s="2"/>
      <c r="D74" s="2"/>
      <c r="E74" s="33"/>
      <c r="F74" s="2"/>
      <c r="G74" s="2"/>
      <c r="H74" s="2"/>
      <c r="I74" s="2"/>
      <c r="J74" s="2"/>
      <c r="K74" s="16"/>
      <c r="L74" s="16"/>
      <c r="M74" s="2"/>
      <c r="N74" s="2"/>
      <c r="O74" s="2"/>
      <c r="P74" s="2"/>
      <c r="Q74" s="2"/>
    </row>
    <row r="75" spans="1:17" ht="15.75" customHeight="1" x14ac:dyDescent="0.25">
      <c r="A75" s="2"/>
      <c r="B75" s="2"/>
      <c r="C75" s="2"/>
      <c r="D75" s="2"/>
      <c r="E75" s="2"/>
      <c r="F75" s="2"/>
      <c r="G75" s="2"/>
      <c r="H75" s="2"/>
      <c r="I75" s="2"/>
      <c r="J75" s="2"/>
      <c r="K75" s="16"/>
      <c r="L75" s="16"/>
      <c r="M75" s="2"/>
      <c r="N75" s="2"/>
      <c r="O75" s="2"/>
      <c r="P75" s="2"/>
      <c r="Q75" s="2"/>
    </row>
    <row r="76" spans="1:17" ht="15.75" customHeight="1" x14ac:dyDescent="0.25">
      <c r="A76" s="2"/>
      <c r="B76" s="2"/>
      <c r="C76" s="2"/>
      <c r="D76" s="2"/>
      <c r="E76" s="2"/>
      <c r="F76" s="2"/>
      <c r="G76" s="2"/>
      <c r="H76" s="2"/>
      <c r="I76" s="2"/>
      <c r="J76" s="2"/>
      <c r="K76" s="16"/>
      <c r="L76" s="16"/>
      <c r="M76" s="2"/>
      <c r="N76" s="2"/>
      <c r="O76" s="2"/>
      <c r="P76" s="2"/>
      <c r="Q76" s="2"/>
    </row>
    <row r="77" spans="1:17" ht="15.75" customHeight="1" x14ac:dyDescent="0.25">
      <c r="A77" s="2"/>
      <c r="B77" s="2"/>
      <c r="C77" s="2"/>
      <c r="D77" s="2"/>
      <c r="E77" s="2"/>
      <c r="F77" s="2"/>
      <c r="G77" s="2"/>
      <c r="H77" s="2"/>
      <c r="I77" s="2"/>
      <c r="J77" s="2"/>
      <c r="K77" s="2"/>
      <c r="L77" s="2"/>
      <c r="M77" s="2"/>
      <c r="N77" s="2"/>
      <c r="O77" s="2"/>
      <c r="P77" s="2"/>
      <c r="Q77" s="2"/>
    </row>
    <row r="78" spans="1:17" ht="15.75" customHeight="1" x14ac:dyDescent="0.25">
      <c r="A78" s="2"/>
      <c r="B78" s="2"/>
      <c r="C78" s="2"/>
      <c r="D78" s="2"/>
      <c r="E78" s="2"/>
      <c r="F78" s="2"/>
      <c r="G78" s="2"/>
      <c r="H78" s="2"/>
      <c r="I78" s="2"/>
      <c r="J78" s="2"/>
      <c r="K78" s="2"/>
      <c r="L78" s="2"/>
      <c r="M78" s="2"/>
      <c r="N78" s="2"/>
      <c r="O78" s="2"/>
      <c r="P78" s="2"/>
      <c r="Q78" s="2"/>
    </row>
    <row r="79" spans="1:17" ht="15.75" customHeight="1" x14ac:dyDescent="0.25">
      <c r="A79" s="2"/>
      <c r="B79" s="2"/>
      <c r="C79" s="2"/>
      <c r="D79" s="2"/>
      <c r="E79" s="2"/>
      <c r="F79" s="2"/>
      <c r="G79" s="2"/>
      <c r="H79" s="2"/>
      <c r="I79" s="2"/>
      <c r="J79" s="2"/>
      <c r="K79" s="2"/>
      <c r="L79" s="2"/>
      <c r="M79" s="2"/>
      <c r="N79" s="2"/>
      <c r="O79" s="2"/>
      <c r="P79" s="2"/>
      <c r="Q79" s="2"/>
    </row>
    <row r="80" spans="1:17" ht="15.75" customHeight="1" x14ac:dyDescent="0.25">
      <c r="A80" s="2"/>
      <c r="B80" s="2"/>
      <c r="C80" s="2"/>
      <c r="D80" s="2"/>
      <c r="E80" s="2"/>
      <c r="F80" s="2"/>
      <c r="G80" s="2"/>
      <c r="H80" s="2"/>
      <c r="I80" s="2"/>
      <c r="J80" s="2"/>
      <c r="K80" s="23" t="s">
        <v>126</v>
      </c>
      <c r="L80" s="23" t="s">
        <v>127</v>
      </c>
      <c r="M80" s="23" t="s">
        <v>128</v>
      </c>
      <c r="N80" s="23" t="s">
        <v>129</v>
      </c>
      <c r="O80" s="2"/>
      <c r="P80" s="2"/>
      <c r="Q80" s="2"/>
    </row>
    <row r="81" spans="1:17" ht="15.75" customHeight="1" x14ac:dyDescent="0.25">
      <c r="A81" s="2"/>
      <c r="B81" s="2"/>
      <c r="C81" s="2"/>
      <c r="D81" s="2"/>
      <c r="E81" s="2"/>
      <c r="F81" s="2"/>
      <c r="G81" s="2"/>
      <c r="H81" s="2"/>
      <c r="I81" s="2"/>
      <c r="J81" s="2"/>
      <c r="K81" s="29">
        <v>0</v>
      </c>
      <c r="L81" s="29">
        <v>0.44159999999999999</v>
      </c>
      <c r="M81" s="32">
        <f>K81+L81</f>
        <v>0.44159999999999999</v>
      </c>
      <c r="N81" s="32">
        <f>M81-M63</f>
        <v>6.9599999999999995E-2</v>
      </c>
      <c r="O81" s="2"/>
      <c r="P81" s="2"/>
      <c r="Q81" s="2"/>
    </row>
    <row r="82" spans="1:17" ht="15.75" customHeight="1" x14ac:dyDescent="0.25">
      <c r="A82" s="2"/>
      <c r="B82" s="2"/>
      <c r="C82" s="2"/>
      <c r="D82" s="2"/>
      <c r="E82" s="2"/>
      <c r="F82" s="2"/>
      <c r="G82" s="2"/>
      <c r="H82" s="2"/>
      <c r="I82" s="2"/>
      <c r="J82" s="2"/>
      <c r="K82" s="35">
        <v>0</v>
      </c>
      <c r="L82" s="35">
        <f>L81-N81</f>
        <v>0.372</v>
      </c>
      <c r="M82" s="32">
        <f>K82+L82</f>
        <v>0.372</v>
      </c>
      <c r="N82" s="32">
        <f>N81/2</f>
        <v>3.4799999999999998E-2</v>
      </c>
      <c r="O82" s="2"/>
      <c r="P82" s="2"/>
      <c r="Q82" s="2"/>
    </row>
    <row r="83" spans="1:17" ht="15.75" customHeight="1" x14ac:dyDescent="0.25">
      <c r="A83" s="2"/>
      <c r="B83" s="2"/>
      <c r="C83" s="2"/>
      <c r="D83" s="2"/>
      <c r="E83" s="2"/>
      <c r="F83" s="2"/>
      <c r="G83" s="2"/>
      <c r="H83" s="2"/>
      <c r="I83" s="2"/>
      <c r="J83" s="2"/>
      <c r="K83" s="2"/>
      <c r="L83" s="2"/>
      <c r="M83" s="2"/>
      <c r="N83" s="2"/>
      <c r="O83" s="2"/>
      <c r="P83" s="2"/>
      <c r="Q83" s="2"/>
    </row>
    <row r="84" spans="1:17" ht="15.75" customHeight="1" x14ac:dyDescent="0.25">
      <c r="A84" s="2"/>
      <c r="B84" s="2"/>
      <c r="C84" s="2"/>
      <c r="D84" s="2"/>
      <c r="E84" s="2"/>
      <c r="F84" s="2"/>
      <c r="G84" s="2"/>
      <c r="H84" s="2"/>
      <c r="I84" s="2"/>
      <c r="J84" s="2"/>
      <c r="K84" s="2"/>
      <c r="L84" s="2"/>
      <c r="M84" s="2"/>
      <c r="N84" s="2"/>
      <c r="O84" s="2"/>
      <c r="P84" s="2"/>
      <c r="Q84" s="2"/>
    </row>
    <row r="85" spans="1:17" ht="15.75" customHeight="1" x14ac:dyDescent="0.25">
      <c r="A85" s="2"/>
      <c r="B85" s="2"/>
      <c r="C85" s="2"/>
      <c r="D85" s="2"/>
      <c r="E85" s="2"/>
      <c r="F85" s="2"/>
      <c r="G85" s="2"/>
      <c r="H85" s="2"/>
      <c r="I85" s="2"/>
      <c r="J85" s="2"/>
      <c r="K85" s="2"/>
      <c r="L85" s="2"/>
      <c r="M85" s="2"/>
      <c r="N85" s="2"/>
      <c r="O85" s="2"/>
      <c r="P85" s="2"/>
      <c r="Q85" s="2"/>
    </row>
    <row r="86" spans="1:17" ht="15.75" customHeight="1" x14ac:dyDescent="0.25">
      <c r="A86" s="2"/>
      <c r="B86" s="2"/>
      <c r="C86" s="2"/>
      <c r="D86" s="2"/>
      <c r="E86" s="2"/>
      <c r="F86" s="2"/>
      <c r="G86" s="2"/>
      <c r="H86" s="2"/>
      <c r="I86" s="2"/>
      <c r="J86" s="2"/>
      <c r="K86" s="2"/>
      <c r="L86" s="2"/>
      <c r="M86" s="2"/>
      <c r="N86" s="2"/>
      <c r="O86" s="2"/>
      <c r="P86" s="2"/>
      <c r="Q86" s="2"/>
    </row>
    <row r="87" spans="1:17" ht="15.75" customHeight="1" x14ac:dyDescent="0.25">
      <c r="A87" s="2"/>
      <c r="B87" s="2"/>
      <c r="C87" s="2"/>
      <c r="D87" s="2"/>
      <c r="E87" s="2"/>
      <c r="F87" s="2"/>
      <c r="G87" s="2"/>
      <c r="H87" s="2"/>
      <c r="I87" s="2"/>
      <c r="J87" s="2"/>
      <c r="K87" s="2"/>
      <c r="L87" s="2"/>
      <c r="M87" s="2"/>
      <c r="N87" s="2"/>
      <c r="O87" s="2"/>
      <c r="P87" s="2"/>
      <c r="Q87" s="2"/>
    </row>
    <row r="88" spans="1:17" ht="15.75" customHeight="1" x14ac:dyDescent="0.25">
      <c r="A88" s="2"/>
      <c r="B88" s="2"/>
      <c r="C88" s="2"/>
      <c r="D88" s="2"/>
      <c r="E88" s="2"/>
      <c r="F88" s="2"/>
      <c r="G88" s="2"/>
      <c r="H88" s="2"/>
      <c r="I88" s="2"/>
      <c r="J88" s="2"/>
      <c r="K88" s="2"/>
      <c r="L88" s="2"/>
      <c r="M88" s="2"/>
      <c r="N88" s="2"/>
      <c r="O88" s="2"/>
      <c r="P88" s="2"/>
      <c r="Q88" s="2"/>
    </row>
    <row r="89" spans="1:17" ht="15.75" customHeight="1" x14ac:dyDescent="0.25">
      <c r="A89" s="2"/>
      <c r="B89" s="2"/>
      <c r="C89" s="2"/>
      <c r="D89" s="2"/>
      <c r="E89" s="2"/>
      <c r="F89" s="2"/>
      <c r="G89" s="2"/>
      <c r="H89" s="2"/>
      <c r="I89" s="2"/>
      <c r="J89" s="2"/>
      <c r="K89" s="2"/>
      <c r="L89" s="2"/>
      <c r="M89" s="2"/>
      <c r="N89" s="2"/>
      <c r="O89" s="2"/>
      <c r="P89" s="2"/>
      <c r="Q89" s="2"/>
    </row>
    <row r="90" spans="1:17" ht="15.75" customHeight="1" x14ac:dyDescent="0.25">
      <c r="A90" s="2"/>
      <c r="B90" s="2"/>
      <c r="C90" s="2"/>
      <c r="D90" s="2"/>
      <c r="E90" s="2"/>
      <c r="F90" s="2"/>
      <c r="G90" s="2"/>
      <c r="H90" s="2"/>
      <c r="I90" s="2"/>
      <c r="J90" s="2"/>
      <c r="K90" s="2"/>
      <c r="L90" s="2"/>
      <c r="M90" s="2"/>
      <c r="N90" s="2"/>
      <c r="O90" s="2"/>
      <c r="P90" s="2"/>
      <c r="Q90" s="2"/>
    </row>
    <row r="91" spans="1:17" ht="15.75" customHeight="1" x14ac:dyDescent="0.25">
      <c r="A91" s="2"/>
      <c r="B91" s="2"/>
      <c r="C91" s="2"/>
      <c r="D91" s="2"/>
      <c r="E91" s="2"/>
      <c r="F91" s="2"/>
      <c r="G91" s="2"/>
      <c r="H91" s="2"/>
      <c r="I91" s="2"/>
      <c r="J91" s="2"/>
      <c r="K91" s="2"/>
      <c r="L91" s="2"/>
      <c r="M91" s="2"/>
      <c r="N91" s="2"/>
      <c r="O91" s="2"/>
      <c r="P91" s="2"/>
      <c r="Q91" s="2"/>
    </row>
    <row r="92" spans="1:17" ht="15.75" customHeight="1" x14ac:dyDescent="0.25">
      <c r="A92" s="2"/>
      <c r="B92" s="2"/>
      <c r="C92" s="2"/>
      <c r="D92" s="2"/>
      <c r="E92" s="2"/>
      <c r="F92" s="2"/>
      <c r="G92" s="2"/>
      <c r="H92" s="2"/>
      <c r="I92" s="2"/>
      <c r="J92" s="2"/>
      <c r="K92" s="2"/>
      <c r="L92" s="2"/>
      <c r="M92" s="2"/>
      <c r="N92" s="2"/>
      <c r="O92" s="2"/>
      <c r="P92" s="2"/>
      <c r="Q92" s="2"/>
    </row>
    <row r="93" spans="1:17" ht="15.75" customHeight="1" x14ac:dyDescent="0.25">
      <c r="A93" s="2"/>
      <c r="B93" s="2"/>
      <c r="C93" s="2"/>
      <c r="D93" s="2"/>
      <c r="E93" s="2"/>
      <c r="F93" s="2"/>
      <c r="G93" s="2"/>
      <c r="H93" s="2"/>
      <c r="I93" s="2"/>
      <c r="J93" s="2"/>
      <c r="K93" s="2"/>
      <c r="L93" s="2"/>
      <c r="M93" s="2"/>
      <c r="N93" s="2"/>
      <c r="O93" s="2"/>
      <c r="P93" s="2"/>
      <c r="Q93" s="2"/>
    </row>
    <row r="94" spans="1:17" ht="15.75" customHeight="1" x14ac:dyDescent="0.25">
      <c r="A94" s="2"/>
      <c r="B94" s="2"/>
      <c r="C94" s="2"/>
      <c r="D94" s="2"/>
      <c r="E94" s="2"/>
      <c r="F94" s="2"/>
      <c r="G94" s="2"/>
      <c r="H94" s="2"/>
      <c r="I94" s="2"/>
      <c r="J94" s="2"/>
      <c r="K94" s="2"/>
      <c r="L94" s="2"/>
      <c r="M94" s="2"/>
      <c r="N94" s="2"/>
      <c r="O94" s="2"/>
      <c r="P94" s="2"/>
      <c r="Q94" s="2"/>
    </row>
    <row r="95" spans="1:17" ht="15.75" customHeight="1" x14ac:dyDescent="0.25">
      <c r="A95" s="2"/>
      <c r="B95" s="2"/>
      <c r="C95" s="2"/>
      <c r="D95" s="2"/>
      <c r="E95" s="2"/>
      <c r="F95" s="2"/>
      <c r="G95" s="2"/>
      <c r="H95" s="2"/>
      <c r="I95" s="2"/>
      <c r="J95" s="2"/>
      <c r="K95" s="2"/>
      <c r="L95" s="2"/>
      <c r="M95" s="2"/>
      <c r="N95" s="2"/>
      <c r="O95" s="2"/>
      <c r="P95" s="2"/>
      <c r="Q95" s="2"/>
    </row>
    <row r="96" spans="1:17" ht="15.75" customHeight="1" x14ac:dyDescent="0.25">
      <c r="A96" s="2"/>
      <c r="B96" s="2"/>
      <c r="C96" s="2"/>
      <c r="D96" s="2"/>
      <c r="E96" s="2"/>
      <c r="F96" s="2"/>
      <c r="G96" s="2"/>
      <c r="H96" s="2"/>
      <c r="I96" s="2"/>
      <c r="J96" s="2"/>
      <c r="K96" s="2"/>
      <c r="L96" s="2"/>
      <c r="M96" s="2"/>
      <c r="N96" s="2"/>
      <c r="O96" s="2"/>
      <c r="P96" s="2"/>
      <c r="Q96" s="2"/>
    </row>
    <row r="97" spans="1:17" ht="15.75" customHeight="1" x14ac:dyDescent="0.25">
      <c r="A97" s="2"/>
      <c r="B97" s="2"/>
      <c r="C97" s="2"/>
      <c r="D97" s="2"/>
      <c r="E97" s="2"/>
      <c r="F97" s="2"/>
      <c r="G97" s="2"/>
      <c r="H97" s="2"/>
      <c r="I97" s="2"/>
      <c r="J97" s="2"/>
      <c r="K97" s="2"/>
      <c r="L97" s="2"/>
      <c r="M97" s="2"/>
      <c r="N97" s="2"/>
      <c r="O97" s="2"/>
      <c r="P97" s="2"/>
      <c r="Q97" s="2"/>
    </row>
    <row r="98" spans="1:17" ht="15.75" customHeight="1" x14ac:dyDescent="0.25">
      <c r="A98" s="2"/>
      <c r="B98" s="2"/>
      <c r="C98" s="2"/>
      <c r="D98" s="2"/>
      <c r="E98" s="2"/>
      <c r="F98" s="2"/>
      <c r="G98" s="2"/>
      <c r="H98" s="2"/>
      <c r="I98" s="2"/>
      <c r="J98" s="2"/>
      <c r="K98" s="2"/>
      <c r="L98" s="2"/>
      <c r="M98" s="2"/>
      <c r="N98" s="2"/>
      <c r="O98" s="2"/>
      <c r="P98" s="2"/>
      <c r="Q98" s="2"/>
    </row>
    <row r="99" spans="1:17" ht="15.75" customHeight="1" x14ac:dyDescent="0.25">
      <c r="A99" s="2"/>
      <c r="B99" s="2"/>
      <c r="C99" s="2"/>
      <c r="D99" s="2"/>
      <c r="E99" s="2"/>
      <c r="F99" s="2"/>
      <c r="G99" s="2"/>
      <c r="H99" s="2"/>
      <c r="I99" s="2"/>
      <c r="J99" s="2"/>
      <c r="K99" s="2"/>
      <c r="L99" s="2"/>
      <c r="M99" s="2"/>
      <c r="N99" s="2"/>
      <c r="O99" s="2"/>
      <c r="P99" s="2"/>
      <c r="Q99" s="2"/>
    </row>
    <row r="100" spans="1:17" ht="15.75" customHeight="1" x14ac:dyDescent="0.25">
      <c r="A100" s="2"/>
      <c r="B100" s="2"/>
      <c r="C100" s="2"/>
      <c r="D100" s="2"/>
      <c r="E100" s="2"/>
      <c r="F100" s="2"/>
      <c r="G100" s="2"/>
      <c r="H100" s="2"/>
      <c r="I100" s="2"/>
      <c r="J100" s="2"/>
      <c r="K100" s="2"/>
      <c r="L100" s="2"/>
      <c r="M100" s="2"/>
      <c r="N100" s="2"/>
      <c r="O100" s="2"/>
      <c r="P100" s="2"/>
      <c r="Q100" s="2"/>
    </row>
    <row r="101" spans="1:17" ht="15.75" customHeight="1" x14ac:dyDescent="0.25">
      <c r="A101" s="2"/>
      <c r="B101" s="2"/>
      <c r="C101" s="2"/>
      <c r="D101" s="2"/>
      <c r="E101" s="2"/>
      <c r="F101" s="2"/>
      <c r="G101" s="2"/>
      <c r="H101" s="2"/>
      <c r="I101" s="2"/>
      <c r="J101" s="2"/>
      <c r="K101" s="2"/>
      <c r="L101" s="2"/>
      <c r="M101" s="2"/>
      <c r="N101" s="2"/>
      <c r="O101" s="2"/>
      <c r="P101" s="2"/>
      <c r="Q101" s="2"/>
    </row>
  </sheetData>
  <mergeCells count="37">
    <mergeCell ref="L11:L12"/>
    <mergeCell ref="M11:N11"/>
    <mergeCell ref="A1:J1"/>
    <mergeCell ref="A2:J2"/>
    <mergeCell ref="A3:J3"/>
    <mergeCell ref="A4:J4"/>
    <mergeCell ref="A5:B5"/>
    <mergeCell ref="C5:J5"/>
    <mergeCell ref="A6:B6"/>
    <mergeCell ref="C6:J6"/>
    <mergeCell ref="A7:B7"/>
    <mergeCell ref="C7:J7"/>
    <mergeCell ref="A8:B8"/>
    <mergeCell ref="C8:J8"/>
    <mergeCell ref="A9:B9"/>
    <mergeCell ref="C9:J9"/>
    <mergeCell ref="A10:B10"/>
    <mergeCell ref="C10:J10"/>
    <mergeCell ref="A11:A12"/>
    <mergeCell ref="B11:B12"/>
    <mergeCell ref="C11:C12"/>
    <mergeCell ref="D11:D12"/>
    <mergeCell ref="E11:E12"/>
    <mergeCell ref="F11:F12"/>
    <mergeCell ref="G11:G12"/>
    <mergeCell ref="H11:H12"/>
    <mergeCell ref="I11:I12"/>
    <mergeCell ref="J11:J12"/>
    <mergeCell ref="A61:D61"/>
    <mergeCell ref="E61:J61"/>
    <mergeCell ref="A72:D72"/>
    <mergeCell ref="A62:G62"/>
    <mergeCell ref="A63:D64"/>
    <mergeCell ref="E63:G63"/>
    <mergeCell ref="E64:G64"/>
    <mergeCell ref="A66:J66"/>
    <mergeCell ref="H67:J67"/>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1"/>
  <sheetViews>
    <sheetView topLeftCell="J56" workbookViewId="0">
      <selection activeCell="M16" sqref="M16"/>
    </sheetView>
  </sheetViews>
  <sheetFormatPr defaultColWidth="14.42578125" defaultRowHeight="15" x14ac:dyDescent="0.25"/>
  <cols>
    <col min="1" max="1" width="10.5703125" style="55" customWidth="1"/>
    <col min="2" max="2" width="18.5703125" style="55" customWidth="1"/>
    <col min="3" max="4" width="12.7109375" style="55" customWidth="1"/>
    <col min="5" max="5" width="14.7109375" style="55" customWidth="1"/>
    <col min="6" max="6" width="12.42578125" style="55" customWidth="1"/>
    <col min="7" max="7" width="15.140625" style="55" customWidth="1"/>
    <col min="8" max="9" width="12.7109375" style="55" customWidth="1"/>
    <col min="10" max="10" width="15" style="55" customWidth="1"/>
    <col min="11" max="11" width="9.140625" style="55" customWidth="1"/>
    <col min="12" max="12" width="13" style="55" customWidth="1"/>
    <col min="13" max="13" width="12.7109375" style="55" customWidth="1"/>
    <col min="14" max="14" width="14.28515625" style="55" customWidth="1"/>
    <col min="15" max="15" width="7.85546875" style="55" customWidth="1"/>
    <col min="16" max="17" width="9.140625" style="55" customWidth="1"/>
    <col min="18" max="16384" width="14.42578125" style="55"/>
  </cols>
  <sheetData>
    <row r="1" spans="1:17" ht="24" x14ac:dyDescent="0.4">
      <c r="A1" s="108" t="s">
        <v>0</v>
      </c>
      <c r="B1" s="109"/>
      <c r="C1" s="109"/>
      <c r="D1" s="109"/>
      <c r="E1" s="109"/>
      <c r="F1" s="109"/>
      <c r="G1" s="109"/>
      <c r="H1" s="109"/>
      <c r="I1" s="109"/>
      <c r="J1" s="110"/>
      <c r="K1" s="1"/>
      <c r="L1" s="2"/>
      <c r="M1" s="2"/>
      <c r="N1" s="2"/>
      <c r="O1" s="3"/>
      <c r="P1" s="4" t="s">
        <v>1</v>
      </c>
      <c r="Q1" s="2"/>
    </row>
    <row r="2" spans="1:17" ht="18.75" x14ac:dyDescent="0.3">
      <c r="A2" s="111" t="s">
        <v>2</v>
      </c>
      <c r="B2" s="109"/>
      <c r="C2" s="109"/>
      <c r="D2" s="109"/>
      <c r="E2" s="109"/>
      <c r="F2" s="109"/>
      <c r="G2" s="109"/>
      <c r="H2" s="109"/>
      <c r="I2" s="109"/>
      <c r="J2" s="110"/>
      <c r="K2" s="2"/>
      <c r="L2" s="2"/>
      <c r="M2" s="2"/>
      <c r="N2" s="2"/>
      <c r="O2" s="5"/>
      <c r="P2" s="4" t="s">
        <v>3</v>
      </c>
      <c r="Q2" s="2"/>
    </row>
    <row r="3" spans="1:17" ht="18.75" customHeight="1" x14ac:dyDescent="0.25">
      <c r="A3" s="112" t="s">
        <v>160</v>
      </c>
      <c r="B3" s="113"/>
      <c r="C3" s="113"/>
      <c r="D3" s="113"/>
      <c r="E3" s="113"/>
      <c r="F3" s="113"/>
      <c r="G3" s="113"/>
      <c r="H3" s="113"/>
      <c r="I3" s="113"/>
      <c r="J3" s="114"/>
      <c r="K3" s="6"/>
      <c r="L3" s="6"/>
      <c r="N3" s="6"/>
      <c r="O3" s="6"/>
      <c r="P3" s="6"/>
      <c r="Q3" s="6"/>
    </row>
    <row r="4" spans="1:17" ht="24" x14ac:dyDescent="0.4">
      <c r="A4" s="108" t="s">
        <v>4</v>
      </c>
      <c r="B4" s="109"/>
      <c r="C4" s="109"/>
      <c r="D4" s="109"/>
      <c r="E4" s="109"/>
      <c r="F4" s="109"/>
      <c r="G4" s="109"/>
      <c r="H4" s="109"/>
      <c r="I4" s="109"/>
      <c r="J4" s="110"/>
      <c r="K4" s="2"/>
      <c r="L4" s="2"/>
      <c r="M4" s="6"/>
      <c r="N4" s="2"/>
      <c r="O4" s="2"/>
      <c r="P4" s="2"/>
      <c r="Q4" s="2"/>
    </row>
    <row r="5" spans="1:17" x14ac:dyDescent="0.25">
      <c r="A5" s="115" t="s">
        <v>5</v>
      </c>
      <c r="B5" s="110"/>
      <c r="C5" s="116" t="s">
        <v>6</v>
      </c>
      <c r="D5" s="109"/>
      <c r="E5" s="109"/>
      <c r="F5" s="109"/>
      <c r="G5" s="109"/>
      <c r="H5" s="109"/>
      <c r="I5" s="109"/>
      <c r="J5" s="110"/>
      <c r="K5" s="2"/>
      <c r="L5" s="2"/>
      <c r="M5" s="2"/>
      <c r="N5" s="2"/>
      <c r="O5" s="2"/>
      <c r="P5" s="2"/>
      <c r="Q5" s="2"/>
    </row>
    <row r="6" spans="1:17" ht="45" customHeight="1" x14ac:dyDescent="0.25">
      <c r="A6" s="117" t="s">
        <v>7</v>
      </c>
      <c r="B6" s="110"/>
      <c r="C6" s="118" t="s">
        <v>8</v>
      </c>
      <c r="D6" s="109"/>
      <c r="E6" s="109"/>
      <c r="F6" s="109"/>
      <c r="G6" s="109"/>
      <c r="H6" s="109"/>
      <c r="I6" s="109"/>
      <c r="J6" s="110"/>
      <c r="K6" s="2"/>
      <c r="L6" s="2"/>
      <c r="M6" s="2"/>
      <c r="N6" s="2"/>
      <c r="O6" s="2"/>
      <c r="P6" s="2"/>
      <c r="Q6" s="2"/>
    </row>
    <row r="7" spans="1:17" x14ac:dyDescent="0.25">
      <c r="A7" s="117" t="s">
        <v>9</v>
      </c>
      <c r="B7" s="110"/>
      <c r="C7" s="119" t="s">
        <v>10</v>
      </c>
      <c r="D7" s="109"/>
      <c r="E7" s="109"/>
      <c r="F7" s="109"/>
      <c r="G7" s="109"/>
      <c r="H7" s="109"/>
      <c r="I7" s="109"/>
      <c r="J7" s="110"/>
      <c r="K7" s="2"/>
      <c r="L7" s="2"/>
      <c r="M7" s="2"/>
      <c r="N7" s="2"/>
      <c r="O7" s="2"/>
      <c r="P7" s="2"/>
      <c r="Q7" s="2"/>
    </row>
    <row r="8" spans="1:17" x14ac:dyDescent="0.25">
      <c r="A8" s="117" t="s">
        <v>11</v>
      </c>
      <c r="B8" s="110"/>
      <c r="C8" s="119" t="s">
        <v>12</v>
      </c>
      <c r="D8" s="109"/>
      <c r="E8" s="109"/>
      <c r="F8" s="109"/>
      <c r="G8" s="109"/>
      <c r="H8" s="109"/>
      <c r="I8" s="109"/>
      <c r="J8" s="110"/>
      <c r="K8" s="2"/>
      <c r="L8" s="2"/>
      <c r="M8" s="2"/>
      <c r="N8" s="2"/>
      <c r="O8" s="2"/>
      <c r="P8" s="2"/>
      <c r="Q8" s="2"/>
    </row>
    <row r="9" spans="1:17" x14ac:dyDescent="0.25">
      <c r="A9" s="120" t="s">
        <v>13</v>
      </c>
      <c r="B9" s="110"/>
      <c r="C9" s="121" t="s">
        <v>161</v>
      </c>
      <c r="D9" s="122"/>
      <c r="E9" s="122"/>
      <c r="F9" s="122"/>
      <c r="G9" s="122"/>
      <c r="H9" s="122"/>
      <c r="I9" s="122"/>
      <c r="J9" s="123"/>
      <c r="K9" s="6"/>
      <c r="L9" s="6"/>
      <c r="M9" s="6"/>
      <c r="N9" s="6"/>
      <c r="O9" s="6"/>
      <c r="P9" s="6"/>
      <c r="Q9" s="6"/>
    </row>
    <row r="10" spans="1:17" x14ac:dyDescent="0.25">
      <c r="A10" s="117" t="s">
        <v>14</v>
      </c>
      <c r="B10" s="110"/>
      <c r="C10" s="121"/>
      <c r="D10" s="122"/>
      <c r="E10" s="122"/>
      <c r="F10" s="122"/>
      <c r="G10" s="122"/>
      <c r="H10" s="122"/>
      <c r="I10" s="122"/>
      <c r="J10" s="123"/>
      <c r="K10" s="2"/>
      <c r="L10" s="2"/>
      <c r="M10" s="2"/>
      <c r="N10" s="2"/>
      <c r="O10" s="2"/>
      <c r="P10" s="2"/>
      <c r="Q10" s="2"/>
    </row>
    <row r="11" spans="1:17" ht="33" customHeight="1" x14ac:dyDescent="0.25">
      <c r="A11" s="124" t="s">
        <v>15</v>
      </c>
      <c r="B11" s="124" t="s">
        <v>16</v>
      </c>
      <c r="C11" s="126" t="s">
        <v>17</v>
      </c>
      <c r="D11" s="126" t="s">
        <v>18</v>
      </c>
      <c r="E11" s="124" t="s">
        <v>19</v>
      </c>
      <c r="F11" s="124" t="s">
        <v>15</v>
      </c>
      <c r="G11" s="124" t="s">
        <v>16</v>
      </c>
      <c r="H11" s="126" t="s">
        <v>17</v>
      </c>
      <c r="I11" s="126" t="s">
        <v>18</v>
      </c>
      <c r="J11" s="124" t="s">
        <v>19</v>
      </c>
      <c r="K11" s="2"/>
      <c r="L11" s="175" t="s">
        <v>16</v>
      </c>
      <c r="M11" s="176" t="s">
        <v>293</v>
      </c>
      <c r="N11" s="176"/>
      <c r="O11" s="2"/>
      <c r="P11" s="2"/>
      <c r="Q11" s="2"/>
    </row>
    <row r="12" spans="1:17" ht="13.5" customHeight="1" x14ac:dyDescent="0.25">
      <c r="A12" s="125"/>
      <c r="B12" s="125"/>
      <c r="C12" s="125"/>
      <c r="D12" s="125"/>
      <c r="E12" s="125"/>
      <c r="F12" s="125"/>
      <c r="G12" s="125"/>
      <c r="H12" s="125"/>
      <c r="I12" s="125"/>
      <c r="J12" s="125"/>
      <c r="K12" s="2"/>
      <c r="L12" s="175"/>
      <c r="M12" s="7" t="s">
        <v>17</v>
      </c>
      <c r="N12" s="2" t="s">
        <v>18</v>
      </c>
      <c r="O12" s="2"/>
      <c r="P12" s="2"/>
      <c r="Q12" s="2"/>
    </row>
    <row r="13" spans="1:17" x14ac:dyDescent="0.25">
      <c r="A13" s="8">
        <v>1</v>
      </c>
      <c r="B13" s="9" t="s">
        <v>20</v>
      </c>
      <c r="C13" s="38">
        <v>0</v>
      </c>
      <c r="D13" s="10">
        <v>210</v>
      </c>
      <c r="E13" s="11">
        <f t="shared" ref="E13:E60" si="0">SUM(C13,D13)</f>
        <v>210</v>
      </c>
      <c r="F13" s="8">
        <v>49</v>
      </c>
      <c r="G13" s="12" t="s">
        <v>21</v>
      </c>
      <c r="H13" s="38">
        <v>0</v>
      </c>
      <c r="I13" s="10">
        <v>210</v>
      </c>
      <c r="J13" s="8">
        <f t="shared" ref="J13:J60" si="1">SUM(H13,I13)</f>
        <v>210</v>
      </c>
      <c r="K13" s="2"/>
      <c r="L13" s="2"/>
      <c r="M13" s="7"/>
      <c r="N13" s="7"/>
      <c r="O13" s="2"/>
      <c r="P13" s="2"/>
      <c r="Q13" s="2"/>
    </row>
    <row r="14" spans="1:17" x14ac:dyDescent="0.25">
      <c r="A14" s="8">
        <f t="shared" ref="A14:A36" si="2">A13+1</f>
        <v>2</v>
      </c>
      <c r="B14" s="9" t="s">
        <v>22</v>
      </c>
      <c r="C14" s="38">
        <v>0</v>
      </c>
      <c r="D14" s="10">
        <v>210</v>
      </c>
      <c r="E14" s="11">
        <f t="shared" si="0"/>
        <v>210</v>
      </c>
      <c r="F14" s="8">
        <f t="shared" ref="F14:F36" si="3">F13+1</f>
        <v>50</v>
      </c>
      <c r="G14" s="12" t="s">
        <v>23</v>
      </c>
      <c r="H14" s="38">
        <v>0</v>
      </c>
      <c r="I14" s="10">
        <v>210</v>
      </c>
      <c r="J14" s="8">
        <f t="shared" si="1"/>
        <v>210</v>
      </c>
      <c r="K14" s="2"/>
      <c r="L14" s="2" t="s">
        <v>20</v>
      </c>
      <c r="M14" s="7">
        <f>AVERAGE(C13:C16)</f>
        <v>0</v>
      </c>
      <c r="N14" s="7">
        <f>AVERAGE(D13:D16)</f>
        <v>210</v>
      </c>
      <c r="O14" s="2"/>
      <c r="P14" s="2"/>
      <c r="Q14" s="2"/>
    </row>
    <row r="15" spans="1:17" x14ac:dyDescent="0.25">
      <c r="A15" s="8">
        <f t="shared" si="2"/>
        <v>3</v>
      </c>
      <c r="B15" s="9" t="s">
        <v>24</v>
      </c>
      <c r="C15" s="38">
        <v>0</v>
      </c>
      <c r="D15" s="10">
        <v>210</v>
      </c>
      <c r="E15" s="11">
        <f t="shared" si="0"/>
        <v>210</v>
      </c>
      <c r="F15" s="8">
        <f t="shared" si="3"/>
        <v>51</v>
      </c>
      <c r="G15" s="12" t="s">
        <v>25</v>
      </c>
      <c r="H15" s="38">
        <v>0</v>
      </c>
      <c r="I15" s="10">
        <v>210</v>
      </c>
      <c r="J15" s="8">
        <f t="shared" si="1"/>
        <v>210</v>
      </c>
      <c r="K15" s="2"/>
      <c r="L15" s="2" t="s">
        <v>28</v>
      </c>
      <c r="M15" s="7">
        <f>AVERAGE(C17:C20)</f>
        <v>0</v>
      </c>
      <c r="N15" s="7">
        <f>AVERAGE(D17:D20)</f>
        <v>210</v>
      </c>
      <c r="O15" s="2"/>
      <c r="P15" s="2"/>
      <c r="Q15" s="2"/>
    </row>
    <row r="16" spans="1:17" x14ac:dyDescent="0.25">
      <c r="A16" s="8">
        <f t="shared" si="2"/>
        <v>4</v>
      </c>
      <c r="B16" s="9" t="s">
        <v>26</v>
      </c>
      <c r="C16" s="38">
        <v>0</v>
      </c>
      <c r="D16" s="10">
        <v>210</v>
      </c>
      <c r="E16" s="11">
        <f t="shared" si="0"/>
        <v>210</v>
      </c>
      <c r="F16" s="8">
        <f t="shared" si="3"/>
        <v>52</v>
      </c>
      <c r="G16" s="12" t="s">
        <v>27</v>
      </c>
      <c r="H16" s="38">
        <v>0</v>
      </c>
      <c r="I16" s="10">
        <v>210</v>
      </c>
      <c r="J16" s="8">
        <f t="shared" si="1"/>
        <v>210</v>
      </c>
      <c r="K16" s="2"/>
      <c r="L16" s="2" t="s">
        <v>36</v>
      </c>
      <c r="M16" s="7">
        <f>AVERAGE(C21:C24)</f>
        <v>0</v>
      </c>
      <c r="N16" s="7">
        <f>AVERAGE(D21:D24)</f>
        <v>210</v>
      </c>
      <c r="O16" s="2"/>
      <c r="P16" s="2"/>
      <c r="Q16" s="2"/>
    </row>
    <row r="17" spans="1:17" x14ac:dyDescent="0.25">
      <c r="A17" s="8">
        <f t="shared" si="2"/>
        <v>5</v>
      </c>
      <c r="B17" s="9" t="s">
        <v>28</v>
      </c>
      <c r="C17" s="38">
        <v>0</v>
      </c>
      <c r="D17" s="10">
        <v>210</v>
      </c>
      <c r="E17" s="11">
        <f t="shared" si="0"/>
        <v>210</v>
      </c>
      <c r="F17" s="8">
        <f t="shared" si="3"/>
        <v>53</v>
      </c>
      <c r="G17" s="12" t="s">
        <v>29</v>
      </c>
      <c r="H17" s="38">
        <v>0</v>
      </c>
      <c r="I17" s="10">
        <v>210</v>
      </c>
      <c r="J17" s="8">
        <f t="shared" si="1"/>
        <v>210</v>
      </c>
      <c r="K17" s="2"/>
      <c r="L17" s="2" t="s">
        <v>44</v>
      </c>
      <c r="M17" s="7">
        <f>AVERAGE(C25:C28)</f>
        <v>0</v>
      </c>
      <c r="N17" s="7">
        <f>AVERAGE(D25:D28)</f>
        <v>210</v>
      </c>
      <c r="O17" s="2"/>
      <c r="P17" s="2"/>
      <c r="Q17" s="2"/>
    </row>
    <row r="18" spans="1:17" x14ac:dyDescent="0.25">
      <c r="A18" s="8">
        <f t="shared" si="2"/>
        <v>6</v>
      </c>
      <c r="B18" s="9" t="s">
        <v>30</v>
      </c>
      <c r="C18" s="38">
        <v>0</v>
      </c>
      <c r="D18" s="10">
        <v>210</v>
      </c>
      <c r="E18" s="11">
        <f t="shared" si="0"/>
        <v>210</v>
      </c>
      <c r="F18" s="8">
        <f t="shared" si="3"/>
        <v>54</v>
      </c>
      <c r="G18" s="12" t="s">
        <v>31</v>
      </c>
      <c r="H18" s="38">
        <v>0</v>
      </c>
      <c r="I18" s="10">
        <v>210</v>
      </c>
      <c r="J18" s="8">
        <f t="shared" si="1"/>
        <v>210</v>
      </c>
      <c r="K18" s="2"/>
      <c r="L18" s="2" t="s">
        <v>52</v>
      </c>
      <c r="M18" s="7">
        <f>AVERAGE(C29:C32)</f>
        <v>0</v>
      </c>
      <c r="N18" s="7">
        <f>AVERAGE(D29:D32)</f>
        <v>210</v>
      </c>
      <c r="O18" s="2"/>
      <c r="P18" s="2"/>
      <c r="Q18" s="2"/>
    </row>
    <row r="19" spans="1:17" x14ac:dyDescent="0.25">
      <c r="A19" s="8">
        <f t="shared" si="2"/>
        <v>7</v>
      </c>
      <c r="B19" s="9" t="s">
        <v>32</v>
      </c>
      <c r="C19" s="38">
        <v>0</v>
      </c>
      <c r="D19" s="10">
        <v>210</v>
      </c>
      <c r="E19" s="11">
        <f t="shared" si="0"/>
        <v>210</v>
      </c>
      <c r="F19" s="8">
        <f t="shared" si="3"/>
        <v>55</v>
      </c>
      <c r="G19" s="12" t="s">
        <v>33</v>
      </c>
      <c r="H19" s="38">
        <v>0</v>
      </c>
      <c r="I19" s="10">
        <v>210</v>
      </c>
      <c r="J19" s="8">
        <f t="shared" si="1"/>
        <v>210</v>
      </c>
      <c r="K19" s="2"/>
      <c r="L19" s="2" t="s">
        <v>60</v>
      </c>
      <c r="M19" s="7">
        <f>AVERAGE(C33:C36)</f>
        <v>0</v>
      </c>
      <c r="N19" s="7">
        <f>AVERAGE(D33:D36)</f>
        <v>210</v>
      </c>
      <c r="O19" s="2"/>
      <c r="P19" s="2"/>
      <c r="Q19" s="2"/>
    </row>
    <row r="20" spans="1:17" x14ac:dyDescent="0.25">
      <c r="A20" s="8">
        <f t="shared" si="2"/>
        <v>8</v>
      </c>
      <c r="B20" s="9" t="s">
        <v>34</v>
      </c>
      <c r="C20" s="38">
        <v>0</v>
      </c>
      <c r="D20" s="10">
        <v>210</v>
      </c>
      <c r="E20" s="11">
        <f t="shared" si="0"/>
        <v>210</v>
      </c>
      <c r="F20" s="8">
        <f t="shared" si="3"/>
        <v>56</v>
      </c>
      <c r="G20" s="12" t="s">
        <v>35</v>
      </c>
      <c r="H20" s="38">
        <v>0</v>
      </c>
      <c r="I20" s="10">
        <v>210</v>
      </c>
      <c r="J20" s="8">
        <f t="shared" si="1"/>
        <v>210</v>
      </c>
      <c r="K20" s="2"/>
      <c r="L20" s="2" t="s">
        <v>68</v>
      </c>
      <c r="M20" s="7">
        <f>AVERAGE(C37:C40)</f>
        <v>0</v>
      </c>
      <c r="N20" s="7">
        <f>AVERAGE(D37:D40)</f>
        <v>210</v>
      </c>
      <c r="O20" s="2"/>
      <c r="P20" s="2"/>
      <c r="Q20" s="2"/>
    </row>
    <row r="21" spans="1:17" ht="15.75" customHeight="1" x14ac:dyDescent="0.25">
      <c r="A21" s="8">
        <f t="shared" si="2"/>
        <v>9</v>
      </c>
      <c r="B21" s="9" t="s">
        <v>36</v>
      </c>
      <c r="C21" s="38">
        <v>0</v>
      </c>
      <c r="D21" s="10">
        <v>210</v>
      </c>
      <c r="E21" s="11">
        <f t="shared" si="0"/>
        <v>210</v>
      </c>
      <c r="F21" s="8">
        <f t="shared" si="3"/>
        <v>57</v>
      </c>
      <c r="G21" s="12" t="s">
        <v>37</v>
      </c>
      <c r="H21" s="38">
        <v>0</v>
      </c>
      <c r="I21" s="10">
        <v>210</v>
      </c>
      <c r="J21" s="8">
        <f t="shared" si="1"/>
        <v>210</v>
      </c>
      <c r="K21" s="2"/>
      <c r="L21" s="2" t="s">
        <v>76</v>
      </c>
      <c r="M21" s="7">
        <f>AVERAGE(C41:C44)</f>
        <v>0</v>
      </c>
      <c r="N21" s="7">
        <f>AVERAGE(D41:D44)</f>
        <v>210</v>
      </c>
      <c r="O21" s="2"/>
      <c r="P21" s="2"/>
      <c r="Q21" s="2"/>
    </row>
    <row r="22" spans="1:17" ht="15.75" customHeight="1" x14ac:dyDescent="0.25">
      <c r="A22" s="8">
        <f t="shared" si="2"/>
        <v>10</v>
      </c>
      <c r="B22" s="9" t="s">
        <v>38</v>
      </c>
      <c r="C22" s="38">
        <v>0</v>
      </c>
      <c r="D22" s="10">
        <v>210</v>
      </c>
      <c r="E22" s="11">
        <f t="shared" si="0"/>
        <v>210</v>
      </c>
      <c r="F22" s="8">
        <f t="shared" si="3"/>
        <v>58</v>
      </c>
      <c r="G22" s="12" t="s">
        <v>39</v>
      </c>
      <c r="H22" s="38">
        <v>0</v>
      </c>
      <c r="I22" s="10">
        <v>210</v>
      </c>
      <c r="J22" s="8">
        <f t="shared" si="1"/>
        <v>210</v>
      </c>
      <c r="K22" s="2"/>
      <c r="L22" s="2" t="s">
        <v>84</v>
      </c>
      <c r="M22" s="7">
        <f>AVERAGE(C45:C48)</f>
        <v>0</v>
      </c>
      <c r="N22" s="7">
        <f>AVERAGE(D45:D48)</f>
        <v>210</v>
      </c>
      <c r="O22" s="2"/>
      <c r="P22" s="2"/>
      <c r="Q22" s="2"/>
    </row>
    <row r="23" spans="1:17" ht="15.75" customHeight="1" x14ac:dyDescent="0.25">
      <c r="A23" s="8">
        <f t="shared" si="2"/>
        <v>11</v>
      </c>
      <c r="B23" s="9" t="s">
        <v>40</v>
      </c>
      <c r="C23" s="38">
        <v>0</v>
      </c>
      <c r="D23" s="10">
        <v>210</v>
      </c>
      <c r="E23" s="11">
        <f t="shared" si="0"/>
        <v>210</v>
      </c>
      <c r="F23" s="8">
        <f t="shared" si="3"/>
        <v>59</v>
      </c>
      <c r="G23" s="12" t="s">
        <v>41</v>
      </c>
      <c r="H23" s="38">
        <v>0</v>
      </c>
      <c r="I23" s="10">
        <v>210</v>
      </c>
      <c r="J23" s="8">
        <f t="shared" si="1"/>
        <v>210</v>
      </c>
      <c r="K23" s="2"/>
      <c r="L23" s="2" t="s">
        <v>92</v>
      </c>
      <c r="M23" s="7">
        <f>AVERAGE(C49:C52)</f>
        <v>0</v>
      </c>
      <c r="N23" s="7">
        <f>AVERAGE(D49:D52)</f>
        <v>210</v>
      </c>
      <c r="O23" s="2"/>
      <c r="P23" s="2"/>
      <c r="Q23" s="2"/>
    </row>
    <row r="24" spans="1:17" ht="15.75" customHeight="1" x14ac:dyDescent="0.25">
      <c r="A24" s="8">
        <f t="shared" si="2"/>
        <v>12</v>
      </c>
      <c r="B24" s="9" t="s">
        <v>42</v>
      </c>
      <c r="C24" s="38">
        <v>0</v>
      </c>
      <c r="D24" s="10">
        <v>210</v>
      </c>
      <c r="E24" s="11">
        <f t="shared" si="0"/>
        <v>210</v>
      </c>
      <c r="F24" s="8">
        <f t="shared" si="3"/>
        <v>60</v>
      </c>
      <c r="G24" s="12" t="s">
        <v>43</v>
      </c>
      <c r="H24" s="38">
        <v>0</v>
      </c>
      <c r="I24" s="10">
        <v>210</v>
      </c>
      <c r="J24" s="8">
        <f t="shared" si="1"/>
        <v>210</v>
      </c>
      <c r="K24" s="2"/>
      <c r="L24" s="13" t="s">
        <v>100</v>
      </c>
      <c r="M24" s="7">
        <f>AVERAGE(C53:C56)</f>
        <v>0</v>
      </c>
      <c r="N24" s="7">
        <f>AVERAGE(D53:D56)</f>
        <v>210</v>
      </c>
      <c r="O24" s="2"/>
      <c r="P24" s="2"/>
      <c r="Q24" s="2"/>
    </row>
    <row r="25" spans="1:17" ht="15.75" customHeight="1" x14ac:dyDescent="0.25">
      <c r="A25" s="8">
        <f t="shared" si="2"/>
        <v>13</v>
      </c>
      <c r="B25" s="9" t="s">
        <v>44</v>
      </c>
      <c r="C25" s="38">
        <v>0</v>
      </c>
      <c r="D25" s="10">
        <v>210</v>
      </c>
      <c r="E25" s="11">
        <f t="shared" si="0"/>
        <v>210</v>
      </c>
      <c r="F25" s="8">
        <f t="shared" si="3"/>
        <v>61</v>
      </c>
      <c r="G25" s="12" t="s">
        <v>45</v>
      </c>
      <c r="H25" s="38">
        <v>0</v>
      </c>
      <c r="I25" s="10">
        <v>210</v>
      </c>
      <c r="J25" s="8">
        <f t="shared" si="1"/>
        <v>210</v>
      </c>
      <c r="K25" s="2"/>
      <c r="L25" s="16" t="s">
        <v>108</v>
      </c>
      <c r="M25" s="7">
        <f>AVERAGE(C57:C60)</f>
        <v>0</v>
      </c>
      <c r="N25" s="7">
        <f>AVERAGE(D57:D60)</f>
        <v>210</v>
      </c>
      <c r="O25" s="2"/>
      <c r="P25" s="2"/>
      <c r="Q25" s="2"/>
    </row>
    <row r="26" spans="1:17" ht="15.75" customHeight="1" x14ac:dyDescent="0.25">
      <c r="A26" s="8">
        <f t="shared" si="2"/>
        <v>14</v>
      </c>
      <c r="B26" s="9" t="s">
        <v>46</v>
      </c>
      <c r="C26" s="38">
        <v>0</v>
      </c>
      <c r="D26" s="10">
        <v>210</v>
      </c>
      <c r="E26" s="11">
        <f t="shared" si="0"/>
        <v>210</v>
      </c>
      <c r="F26" s="8">
        <f t="shared" si="3"/>
        <v>62</v>
      </c>
      <c r="G26" s="12" t="s">
        <v>47</v>
      </c>
      <c r="H26" s="38">
        <v>0</v>
      </c>
      <c r="I26" s="10">
        <v>210</v>
      </c>
      <c r="J26" s="8">
        <f t="shared" si="1"/>
        <v>210</v>
      </c>
      <c r="K26" s="2"/>
      <c r="L26" s="16" t="s">
        <v>21</v>
      </c>
      <c r="M26" s="7">
        <f>AVERAGE(H13:H16)</f>
        <v>0</v>
      </c>
      <c r="N26" s="7">
        <f>AVERAGE(I13:I16)</f>
        <v>210</v>
      </c>
      <c r="O26" s="2"/>
      <c r="P26" s="2"/>
      <c r="Q26" s="2"/>
    </row>
    <row r="27" spans="1:17" ht="15.75" customHeight="1" x14ac:dyDescent="0.25">
      <c r="A27" s="8">
        <f t="shared" si="2"/>
        <v>15</v>
      </c>
      <c r="B27" s="9" t="s">
        <v>48</v>
      </c>
      <c r="C27" s="38">
        <v>0</v>
      </c>
      <c r="D27" s="10">
        <v>210</v>
      </c>
      <c r="E27" s="11">
        <f t="shared" si="0"/>
        <v>210</v>
      </c>
      <c r="F27" s="8">
        <f t="shared" si="3"/>
        <v>63</v>
      </c>
      <c r="G27" s="12" t="s">
        <v>49</v>
      </c>
      <c r="H27" s="38">
        <v>0</v>
      </c>
      <c r="I27" s="10">
        <v>210</v>
      </c>
      <c r="J27" s="8">
        <f t="shared" si="1"/>
        <v>210</v>
      </c>
      <c r="K27" s="2"/>
      <c r="L27" s="24" t="s">
        <v>29</v>
      </c>
      <c r="M27" s="7">
        <f>AVERAGE(H17:H20)</f>
        <v>0</v>
      </c>
      <c r="N27" s="7">
        <f>AVERAGE(I17:I20)</f>
        <v>210</v>
      </c>
      <c r="O27" s="2"/>
      <c r="P27" s="2"/>
      <c r="Q27" s="2"/>
    </row>
    <row r="28" spans="1:17" ht="15.75" customHeight="1" x14ac:dyDescent="0.25">
      <c r="A28" s="8">
        <f t="shared" si="2"/>
        <v>16</v>
      </c>
      <c r="B28" s="9" t="s">
        <v>50</v>
      </c>
      <c r="C28" s="38">
        <v>0</v>
      </c>
      <c r="D28" s="10">
        <v>210</v>
      </c>
      <c r="E28" s="11">
        <f t="shared" si="0"/>
        <v>210</v>
      </c>
      <c r="F28" s="8">
        <f t="shared" si="3"/>
        <v>64</v>
      </c>
      <c r="G28" s="12" t="s">
        <v>51</v>
      </c>
      <c r="H28" s="38">
        <v>0</v>
      </c>
      <c r="I28" s="10">
        <v>210</v>
      </c>
      <c r="J28" s="8">
        <f t="shared" si="1"/>
        <v>210</v>
      </c>
      <c r="K28" s="2"/>
      <c r="L28" s="2" t="s">
        <v>37</v>
      </c>
      <c r="M28" s="7">
        <f>AVERAGE(H21:H24)</f>
        <v>0</v>
      </c>
      <c r="N28" s="7">
        <f>AVERAGE(I21:I24)</f>
        <v>210</v>
      </c>
      <c r="O28" s="2"/>
      <c r="P28" s="2"/>
      <c r="Q28" s="2"/>
    </row>
    <row r="29" spans="1:17" ht="15.75" customHeight="1" x14ac:dyDescent="0.25">
      <c r="A29" s="8">
        <f t="shared" si="2"/>
        <v>17</v>
      </c>
      <c r="B29" s="9" t="s">
        <v>52</v>
      </c>
      <c r="C29" s="38">
        <v>0</v>
      </c>
      <c r="D29" s="10">
        <v>210</v>
      </c>
      <c r="E29" s="11">
        <f t="shared" si="0"/>
        <v>210</v>
      </c>
      <c r="F29" s="8">
        <f t="shared" si="3"/>
        <v>65</v>
      </c>
      <c r="G29" s="12" t="s">
        <v>53</v>
      </c>
      <c r="H29" s="38">
        <v>0</v>
      </c>
      <c r="I29" s="10">
        <v>210</v>
      </c>
      <c r="J29" s="8">
        <f t="shared" si="1"/>
        <v>210</v>
      </c>
      <c r="K29" s="2"/>
      <c r="L29" s="2" t="s">
        <v>45</v>
      </c>
      <c r="M29" s="7">
        <f>AVERAGE(H25:H28)</f>
        <v>0</v>
      </c>
      <c r="N29" s="7">
        <f>AVERAGE(I25:I28)</f>
        <v>210</v>
      </c>
      <c r="O29" s="2"/>
      <c r="P29" s="2"/>
      <c r="Q29" s="2"/>
    </row>
    <row r="30" spans="1:17" ht="15.75" customHeight="1" x14ac:dyDescent="0.25">
      <c r="A30" s="8">
        <f t="shared" si="2"/>
        <v>18</v>
      </c>
      <c r="B30" s="9" t="s">
        <v>54</v>
      </c>
      <c r="C30" s="38">
        <v>0</v>
      </c>
      <c r="D30" s="10">
        <v>210</v>
      </c>
      <c r="E30" s="11">
        <f t="shared" si="0"/>
        <v>210</v>
      </c>
      <c r="F30" s="8">
        <f t="shared" si="3"/>
        <v>66</v>
      </c>
      <c r="G30" s="12" t="s">
        <v>55</v>
      </c>
      <c r="H30" s="38">
        <v>0</v>
      </c>
      <c r="I30" s="10">
        <v>210</v>
      </c>
      <c r="J30" s="8">
        <f t="shared" si="1"/>
        <v>210</v>
      </c>
      <c r="K30" s="2"/>
      <c r="L30" s="2" t="s">
        <v>53</v>
      </c>
      <c r="M30" s="7">
        <f>AVERAGE(H29:H32)</f>
        <v>0</v>
      </c>
      <c r="N30" s="7">
        <f>AVERAGE(I29:I32)</f>
        <v>210</v>
      </c>
      <c r="O30" s="2"/>
      <c r="P30" s="2"/>
      <c r="Q30" s="2"/>
    </row>
    <row r="31" spans="1:17" ht="15.75" customHeight="1" x14ac:dyDescent="0.25">
      <c r="A31" s="8">
        <f t="shared" si="2"/>
        <v>19</v>
      </c>
      <c r="B31" s="9" t="s">
        <v>56</v>
      </c>
      <c r="C31" s="38">
        <v>0</v>
      </c>
      <c r="D31" s="10">
        <v>210</v>
      </c>
      <c r="E31" s="11">
        <f t="shared" si="0"/>
        <v>210</v>
      </c>
      <c r="F31" s="8">
        <f t="shared" si="3"/>
        <v>67</v>
      </c>
      <c r="G31" s="12" t="s">
        <v>57</v>
      </c>
      <c r="H31" s="38">
        <v>0</v>
      </c>
      <c r="I31" s="10">
        <v>210</v>
      </c>
      <c r="J31" s="8">
        <f t="shared" si="1"/>
        <v>210</v>
      </c>
      <c r="K31" s="2"/>
      <c r="L31" s="2" t="s">
        <v>61</v>
      </c>
      <c r="M31" s="7">
        <f>AVERAGE(H33:H36)</f>
        <v>0</v>
      </c>
      <c r="N31" s="7">
        <f>AVERAGE(I33:I36)</f>
        <v>210</v>
      </c>
      <c r="O31" s="2"/>
      <c r="P31" s="2"/>
      <c r="Q31" s="2"/>
    </row>
    <row r="32" spans="1:17" ht="15.75" customHeight="1" x14ac:dyDescent="0.25">
      <c r="A32" s="8">
        <f t="shared" si="2"/>
        <v>20</v>
      </c>
      <c r="B32" s="9" t="s">
        <v>58</v>
      </c>
      <c r="C32" s="38">
        <v>0</v>
      </c>
      <c r="D32" s="10">
        <v>210</v>
      </c>
      <c r="E32" s="11">
        <f t="shared" si="0"/>
        <v>210</v>
      </c>
      <c r="F32" s="8">
        <f t="shared" si="3"/>
        <v>68</v>
      </c>
      <c r="G32" s="12" t="s">
        <v>59</v>
      </c>
      <c r="H32" s="38">
        <v>0</v>
      </c>
      <c r="I32" s="10">
        <v>210</v>
      </c>
      <c r="J32" s="8">
        <f t="shared" si="1"/>
        <v>210</v>
      </c>
      <c r="K32" s="2"/>
      <c r="L32" s="2" t="s">
        <v>69</v>
      </c>
      <c r="M32" s="7">
        <f>AVERAGE(H37:H40)</f>
        <v>0</v>
      </c>
      <c r="N32" s="7">
        <f>AVERAGE(I37:I40)</f>
        <v>210</v>
      </c>
      <c r="O32" s="2"/>
      <c r="P32" s="2"/>
      <c r="Q32" s="2"/>
    </row>
    <row r="33" spans="1:17" ht="15.75" customHeight="1" x14ac:dyDescent="0.25">
      <c r="A33" s="8">
        <f t="shared" si="2"/>
        <v>21</v>
      </c>
      <c r="B33" s="9" t="s">
        <v>60</v>
      </c>
      <c r="C33" s="38">
        <v>0</v>
      </c>
      <c r="D33" s="10">
        <v>210</v>
      </c>
      <c r="E33" s="11">
        <f t="shared" si="0"/>
        <v>210</v>
      </c>
      <c r="F33" s="8">
        <f t="shared" si="3"/>
        <v>69</v>
      </c>
      <c r="G33" s="12" t="s">
        <v>61</v>
      </c>
      <c r="H33" s="38">
        <v>0</v>
      </c>
      <c r="I33" s="10">
        <v>210</v>
      </c>
      <c r="J33" s="8">
        <f t="shared" si="1"/>
        <v>210</v>
      </c>
      <c r="K33" s="2"/>
      <c r="L33" s="2" t="s">
        <v>77</v>
      </c>
      <c r="M33" s="7">
        <f>AVERAGE(H41:H44)</f>
        <v>0</v>
      </c>
      <c r="N33" s="7">
        <f>AVERAGE(I41:I44)</f>
        <v>210</v>
      </c>
      <c r="O33" s="2"/>
      <c r="P33" s="2"/>
      <c r="Q33" s="2"/>
    </row>
    <row r="34" spans="1:17" ht="15.75" customHeight="1" x14ac:dyDescent="0.25">
      <c r="A34" s="8">
        <f t="shared" si="2"/>
        <v>22</v>
      </c>
      <c r="B34" s="9" t="s">
        <v>62</v>
      </c>
      <c r="C34" s="38">
        <v>0</v>
      </c>
      <c r="D34" s="10">
        <v>210</v>
      </c>
      <c r="E34" s="11">
        <f t="shared" si="0"/>
        <v>210</v>
      </c>
      <c r="F34" s="8">
        <f t="shared" si="3"/>
        <v>70</v>
      </c>
      <c r="G34" s="12" t="s">
        <v>63</v>
      </c>
      <c r="H34" s="38">
        <v>0</v>
      </c>
      <c r="I34" s="10">
        <v>210</v>
      </c>
      <c r="J34" s="8">
        <f t="shared" si="1"/>
        <v>210</v>
      </c>
      <c r="K34" s="2"/>
      <c r="L34" s="2" t="s">
        <v>85</v>
      </c>
      <c r="M34" s="7">
        <f>AVERAGE(H45:H48)</f>
        <v>0</v>
      </c>
      <c r="N34" s="7">
        <f>AVERAGE(I45:I48)</f>
        <v>210</v>
      </c>
      <c r="O34" s="2"/>
      <c r="P34" s="2"/>
      <c r="Q34" s="2"/>
    </row>
    <row r="35" spans="1:17" ht="15.75" customHeight="1" x14ac:dyDescent="0.25">
      <c r="A35" s="8">
        <f t="shared" si="2"/>
        <v>23</v>
      </c>
      <c r="B35" s="9" t="s">
        <v>64</v>
      </c>
      <c r="C35" s="38">
        <v>0</v>
      </c>
      <c r="D35" s="10">
        <v>210</v>
      </c>
      <c r="E35" s="11">
        <f t="shared" si="0"/>
        <v>210</v>
      </c>
      <c r="F35" s="8">
        <f t="shared" si="3"/>
        <v>71</v>
      </c>
      <c r="G35" s="12" t="s">
        <v>65</v>
      </c>
      <c r="H35" s="38">
        <v>0</v>
      </c>
      <c r="I35" s="10">
        <v>210</v>
      </c>
      <c r="J35" s="8">
        <f t="shared" si="1"/>
        <v>210</v>
      </c>
      <c r="K35" s="2"/>
      <c r="L35" s="2" t="s">
        <v>93</v>
      </c>
      <c r="M35" s="7">
        <f>AVERAGE(H49:H52)</f>
        <v>0</v>
      </c>
      <c r="N35" s="7">
        <f>AVERAGE(I49:I52)</f>
        <v>210</v>
      </c>
      <c r="O35" s="2"/>
      <c r="P35" s="2"/>
      <c r="Q35" s="2"/>
    </row>
    <row r="36" spans="1:17" ht="15.75" customHeight="1" x14ac:dyDescent="0.25">
      <c r="A36" s="8">
        <f t="shared" si="2"/>
        <v>24</v>
      </c>
      <c r="B36" s="9" t="s">
        <v>66</v>
      </c>
      <c r="C36" s="38">
        <v>0</v>
      </c>
      <c r="D36" s="10">
        <v>210</v>
      </c>
      <c r="E36" s="11">
        <f t="shared" si="0"/>
        <v>210</v>
      </c>
      <c r="F36" s="8">
        <f t="shared" si="3"/>
        <v>72</v>
      </c>
      <c r="G36" s="12" t="s">
        <v>67</v>
      </c>
      <c r="H36" s="38">
        <v>0</v>
      </c>
      <c r="I36" s="10">
        <v>210</v>
      </c>
      <c r="J36" s="8">
        <f t="shared" si="1"/>
        <v>210</v>
      </c>
      <c r="K36" s="2"/>
      <c r="L36" s="107" t="s">
        <v>101</v>
      </c>
      <c r="M36" s="7">
        <f>AVERAGE(H53:H56)</f>
        <v>0</v>
      </c>
      <c r="N36" s="7">
        <f>AVERAGE(I53:I56)</f>
        <v>210</v>
      </c>
      <c r="O36" s="2"/>
      <c r="P36" s="2"/>
      <c r="Q36" s="2"/>
    </row>
    <row r="37" spans="1:17" ht="15.75" customHeight="1" x14ac:dyDescent="0.25">
      <c r="A37" s="8">
        <v>25</v>
      </c>
      <c r="B37" s="9" t="s">
        <v>68</v>
      </c>
      <c r="C37" s="38">
        <v>0</v>
      </c>
      <c r="D37" s="10">
        <v>210</v>
      </c>
      <c r="E37" s="11">
        <f t="shared" si="0"/>
        <v>210</v>
      </c>
      <c r="F37" s="8">
        <v>73</v>
      </c>
      <c r="G37" s="12" t="s">
        <v>69</v>
      </c>
      <c r="H37" s="38">
        <v>0</v>
      </c>
      <c r="I37" s="10">
        <v>210</v>
      </c>
      <c r="J37" s="8">
        <f t="shared" si="1"/>
        <v>210</v>
      </c>
      <c r="K37" s="2"/>
      <c r="L37" s="107" t="s">
        <v>109</v>
      </c>
      <c r="M37" s="7">
        <f>AVERAGE(H57:H60)</f>
        <v>0</v>
      </c>
      <c r="N37" s="7">
        <f>AVERAGE(I57:I60)</f>
        <v>210</v>
      </c>
      <c r="O37" s="2"/>
      <c r="P37" s="2"/>
      <c r="Q37" s="2"/>
    </row>
    <row r="38" spans="1:17" ht="15.75" customHeight="1" x14ac:dyDescent="0.25">
      <c r="A38" s="8">
        <f t="shared" ref="A38:A60" si="4">A37+1</f>
        <v>26</v>
      </c>
      <c r="B38" s="9" t="s">
        <v>70</v>
      </c>
      <c r="C38" s="38">
        <v>0</v>
      </c>
      <c r="D38" s="10">
        <v>210</v>
      </c>
      <c r="E38" s="8">
        <f t="shared" si="0"/>
        <v>210</v>
      </c>
      <c r="F38" s="8">
        <f t="shared" ref="F38:F60" si="5">F37+1</f>
        <v>74</v>
      </c>
      <c r="G38" s="12" t="s">
        <v>71</v>
      </c>
      <c r="H38" s="38">
        <v>0</v>
      </c>
      <c r="I38" s="10">
        <v>210</v>
      </c>
      <c r="J38" s="8">
        <f t="shared" si="1"/>
        <v>210</v>
      </c>
      <c r="K38" s="2"/>
      <c r="L38" s="107" t="s">
        <v>294</v>
      </c>
      <c r="M38" s="107">
        <f>AVERAGE(M14:M37)</f>
        <v>0</v>
      </c>
      <c r="N38" s="107">
        <f>AVERAGE(N14:N37)</f>
        <v>210</v>
      </c>
      <c r="O38" s="2"/>
      <c r="P38" s="2"/>
      <c r="Q38" s="2"/>
    </row>
    <row r="39" spans="1:17" ht="15.75" customHeight="1" x14ac:dyDescent="0.25">
      <c r="A39" s="8">
        <f t="shared" si="4"/>
        <v>27</v>
      </c>
      <c r="B39" s="9" t="s">
        <v>72</v>
      </c>
      <c r="C39" s="38">
        <v>0</v>
      </c>
      <c r="D39" s="10">
        <v>210</v>
      </c>
      <c r="E39" s="8">
        <f t="shared" si="0"/>
        <v>210</v>
      </c>
      <c r="F39" s="8">
        <f t="shared" si="5"/>
        <v>75</v>
      </c>
      <c r="G39" s="12" t="s">
        <v>73</v>
      </c>
      <c r="H39" s="38">
        <v>0</v>
      </c>
      <c r="I39" s="10">
        <v>210</v>
      </c>
      <c r="J39" s="8">
        <f t="shared" si="1"/>
        <v>210</v>
      </c>
      <c r="K39" s="2"/>
      <c r="L39" s="2"/>
      <c r="M39" s="2"/>
      <c r="N39" s="2"/>
      <c r="O39" s="2"/>
      <c r="P39" s="2"/>
      <c r="Q39" s="2"/>
    </row>
    <row r="40" spans="1:17" ht="15.75" customHeight="1" x14ac:dyDescent="0.25">
      <c r="A40" s="8">
        <f t="shared" si="4"/>
        <v>28</v>
      </c>
      <c r="B40" s="9" t="s">
        <v>74</v>
      </c>
      <c r="C40" s="38">
        <v>0</v>
      </c>
      <c r="D40" s="10">
        <v>210</v>
      </c>
      <c r="E40" s="8">
        <f t="shared" si="0"/>
        <v>210</v>
      </c>
      <c r="F40" s="8">
        <f t="shared" si="5"/>
        <v>76</v>
      </c>
      <c r="G40" s="12" t="s">
        <v>75</v>
      </c>
      <c r="H40" s="38">
        <v>0</v>
      </c>
      <c r="I40" s="10">
        <v>210</v>
      </c>
      <c r="J40" s="8">
        <f t="shared" si="1"/>
        <v>210</v>
      </c>
      <c r="K40" s="2"/>
      <c r="L40" s="2"/>
      <c r="M40" s="2"/>
      <c r="N40" s="2"/>
      <c r="O40" s="2"/>
      <c r="P40" s="2"/>
      <c r="Q40" s="2"/>
    </row>
    <row r="41" spans="1:17" ht="15.75" customHeight="1" x14ac:dyDescent="0.25">
      <c r="A41" s="8">
        <f t="shared" si="4"/>
        <v>29</v>
      </c>
      <c r="B41" s="9" t="s">
        <v>76</v>
      </c>
      <c r="C41" s="38">
        <v>0</v>
      </c>
      <c r="D41" s="10">
        <v>210</v>
      </c>
      <c r="E41" s="8">
        <f t="shared" si="0"/>
        <v>210</v>
      </c>
      <c r="F41" s="8">
        <f t="shared" si="5"/>
        <v>77</v>
      </c>
      <c r="G41" s="12" t="s">
        <v>77</v>
      </c>
      <c r="H41" s="38">
        <v>0</v>
      </c>
      <c r="I41" s="10">
        <v>210</v>
      </c>
      <c r="J41" s="8">
        <f t="shared" si="1"/>
        <v>210</v>
      </c>
      <c r="K41" s="2"/>
      <c r="L41" s="2"/>
      <c r="M41" s="2"/>
      <c r="N41" s="2"/>
      <c r="O41" s="2"/>
      <c r="P41" s="2"/>
      <c r="Q41" s="2"/>
    </row>
    <row r="42" spans="1:17" ht="15.75" customHeight="1" x14ac:dyDescent="0.25">
      <c r="A42" s="8">
        <f t="shared" si="4"/>
        <v>30</v>
      </c>
      <c r="B42" s="9" t="s">
        <v>78</v>
      </c>
      <c r="C42" s="38">
        <v>0</v>
      </c>
      <c r="D42" s="10">
        <v>210</v>
      </c>
      <c r="E42" s="8">
        <f t="shared" si="0"/>
        <v>210</v>
      </c>
      <c r="F42" s="8">
        <f t="shared" si="5"/>
        <v>78</v>
      </c>
      <c r="G42" s="12" t="s">
        <v>79</v>
      </c>
      <c r="H42" s="38">
        <v>0</v>
      </c>
      <c r="I42" s="10">
        <v>210</v>
      </c>
      <c r="J42" s="8">
        <f t="shared" si="1"/>
        <v>210</v>
      </c>
      <c r="K42" s="2"/>
      <c r="L42" s="2"/>
      <c r="M42" s="2"/>
      <c r="N42" s="2"/>
      <c r="O42" s="2"/>
      <c r="P42" s="2"/>
      <c r="Q42" s="2"/>
    </row>
    <row r="43" spans="1:17" ht="15.75" customHeight="1" x14ac:dyDescent="0.25">
      <c r="A43" s="8">
        <f t="shared" si="4"/>
        <v>31</v>
      </c>
      <c r="B43" s="9" t="s">
        <v>80</v>
      </c>
      <c r="C43" s="38">
        <v>0</v>
      </c>
      <c r="D43" s="10">
        <v>210</v>
      </c>
      <c r="E43" s="8">
        <f t="shared" si="0"/>
        <v>210</v>
      </c>
      <c r="F43" s="8">
        <f t="shared" si="5"/>
        <v>79</v>
      </c>
      <c r="G43" s="12" t="s">
        <v>81</v>
      </c>
      <c r="H43" s="38">
        <v>0</v>
      </c>
      <c r="I43" s="10">
        <v>210</v>
      </c>
      <c r="J43" s="8">
        <f t="shared" si="1"/>
        <v>210</v>
      </c>
      <c r="K43" s="2"/>
      <c r="L43" s="2"/>
      <c r="M43" s="2"/>
      <c r="N43" s="2"/>
      <c r="O43" s="2"/>
      <c r="P43" s="2"/>
      <c r="Q43" s="2"/>
    </row>
    <row r="44" spans="1:17" ht="15.75" customHeight="1" x14ac:dyDescent="0.25">
      <c r="A44" s="8">
        <f t="shared" si="4"/>
        <v>32</v>
      </c>
      <c r="B44" s="9" t="s">
        <v>82</v>
      </c>
      <c r="C44" s="38">
        <v>0</v>
      </c>
      <c r="D44" s="10">
        <v>210</v>
      </c>
      <c r="E44" s="8">
        <f t="shared" si="0"/>
        <v>210</v>
      </c>
      <c r="F44" s="8">
        <f t="shared" si="5"/>
        <v>80</v>
      </c>
      <c r="G44" s="12" t="s">
        <v>83</v>
      </c>
      <c r="H44" s="38">
        <v>0</v>
      </c>
      <c r="I44" s="10">
        <v>210</v>
      </c>
      <c r="J44" s="8">
        <f t="shared" si="1"/>
        <v>210</v>
      </c>
      <c r="K44" s="2"/>
      <c r="L44" s="2"/>
      <c r="M44" s="2"/>
      <c r="N44" s="2"/>
      <c r="O44" s="2"/>
      <c r="P44" s="2"/>
      <c r="Q44" s="2"/>
    </row>
    <row r="45" spans="1:17" ht="15.75" customHeight="1" x14ac:dyDescent="0.25">
      <c r="A45" s="8">
        <f t="shared" si="4"/>
        <v>33</v>
      </c>
      <c r="B45" s="9" t="s">
        <v>84</v>
      </c>
      <c r="C45" s="38">
        <v>0</v>
      </c>
      <c r="D45" s="10">
        <v>210</v>
      </c>
      <c r="E45" s="8">
        <f t="shared" si="0"/>
        <v>210</v>
      </c>
      <c r="F45" s="8">
        <f t="shared" si="5"/>
        <v>81</v>
      </c>
      <c r="G45" s="12" t="s">
        <v>85</v>
      </c>
      <c r="H45" s="38">
        <v>0</v>
      </c>
      <c r="I45" s="10">
        <v>210</v>
      </c>
      <c r="J45" s="8">
        <f t="shared" si="1"/>
        <v>210</v>
      </c>
      <c r="K45" s="2"/>
      <c r="L45" s="2"/>
      <c r="M45" s="2"/>
      <c r="N45" s="2"/>
      <c r="O45" s="2"/>
      <c r="P45" s="2"/>
      <c r="Q45" s="2"/>
    </row>
    <row r="46" spans="1:17" ht="15.75" customHeight="1" x14ac:dyDescent="0.25">
      <c r="A46" s="8">
        <f t="shared" si="4"/>
        <v>34</v>
      </c>
      <c r="B46" s="9" t="s">
        <v>86</v>
      </c>
      <c r="C46" s="38">
        <v>0</v>
      </c>
      <c r="D46" s="10">
        <v>210</v>
      </c>
      <c r="E46" s="8">
        <f t="shared" si="0"/>
        <v>210</v>
      </c>
      <c r="F46" s="8">
        <f t="shared" si="5"/>
        <v>82</v>
      </c>
      <c r="G46" s="12" t="s">
        <v>87</v>
      </c>
      <c r="H46" s="38">
        <v>0</v>
      </c>
      <c r="I46" s="10">
        <v>210</v>
      </c>
      <c r="J46" s="8">
        <f t="shared" si="1"/>
        <v>210</v>
      </c>
      <c r="K46" s="2"/>
      <c r="L46" s="2"/>
      <c r="M46" s="2"/>
      <c r="N46" s="2"/>
      <c r="O46" s="2"/>
      <c r="P46" s="2"/>
      <c r="Q46" s="2"/>
    </row>
    <row r="47" spans="1:17" ht="15.75" customHeight="1" x14ac:dyDescent="0.25">
      <c r="A47" s="8">
        <f t="shared" si="4"/>
        <v>35</v>
      </c>
      <c r="B47" s="9" t="s">
        <v>88</v>
      </c>
      <c r="C47" s="38">
        <v>0</v>
      </c>
      <c r="D47" s="10">
        <v>210</v>
      </c>
      <c r="E47" s="8">
        <f t="shared" si="0"/>
        <v>210</v>
      </c>
      <c r="F47" s="8">
        <f t="shared" si="5"/>
        <v>83</v>
      </c>
      <c r="G47" s="12" t="s">
        <v>89</v>
      </c>
      <c r="H47" s="38">
        <v>0</v>
      </c>
      <c r="I47" s="10">
        <v>210</v>
      </c>
      <c r="J47" s="8">
        <f t="shared" si="1"/>
        <v>210</v>
      </c>
      <c r="K47" s="2"/>
      <c r="L47" s="2"/>
      <c r="M47" s="2"/>
      <c r="N47" s="2"/>
      <c r="O47" s="2"/>
      <c r="P47" s="2"/>
      <c r="Q47" s="2"/>
    </row>
    <row r="48" spans="1:17" ht="15.75" customHeight="1" x14ac:dyDescent="0.25">
      <c r="A48" s="8">
        <f t="shared" si="4"/>
        <v>36</v>
      </c>
      <c r="B48" s="9" t="s">
        <v>90</v>
      </c>
      <c r="C48" s="38">
        <v>0</v>
      </c>
      <c r="D48" s="10">
        <v>210</v>
      </c>
      <c r="E48" s="8">
        <f t="shared" si="0"/>
        <v>210</v>
      </c>
      <c r="F48" s="8">
        <f t="shared" si="5"/>
        <v>84</v>
      </c>
      <c r="G48" s="12" t="s">
        <v>91</v>
      </c>
      <c r="H48" s="38">
        <v>0</v>
      </c>
      <c r="I48" s="10">
        <v>210</v>
      </c>
      <c r="J48" s="8">
        <f t="shared" si="1"/>
        <v>210</v>
      </c>
      <c r="K48" s="2"/>
      <c r="L48" s="2"/>
      <c r="M48" s="2"/>
      <c r="N48" s="2"/>
      <c r="O48" s="2"/>
      <c r="P48" s="2"/>
      <c r="Q48" s="2"/>
    </row>
    <row r="49" spans="1:17" ht="15.75" customHeight="1" x14ac:dyDescent="0.25">
      <c r="A49" s="8">
        <f t="shared" si="4"/>
        <v>37</v>
      </c>
      <c r="B49" s="9" t="s">
        <v>92</v>
      </c>
      <c r="C49" s="38">
        <v>0</v>
      </c>
      <c r="D49" s="10">
        <v>210</v>
      </c>
      <c r="E49" s="8">
        <f t="shared" si="0"/>
        <v>210</v>
      </c>
      <c r="F49" s="8">
        <f t="shared" si="5"/>
        <v>85</v>
      </c>
      <c r="G49" s="12" t="s">
        <v>93</v>
      </c>
      <c r="H49" s="38">
        <v>0</v>
      </c>
      <c r="I49" s="10">
        <v>210</v>
      </c>
      <c r="J49" s="8">
        <f t="shared" si="1"/>
        <v>210</v>
      </c>
      <c r="K49" s="2"/>
      <c r="L49" s="2"/>
      <c r="M49" s="2"/>
      <c r="N49" s="2"/>
      <c r="O49" s="2"/>
      <c r="P49" s="2"/>
      <c r="Q49" s="2"/>
    </row>
    <row r="50" spans="1:17" ht="15.75" customHeight="1" x14ac:dyDescent="0.25">
      <c r="A50" s="8">
        <f t="shared" si="4"/>
        <v>38</v>
      </c>
      <c r="B50" s="12" t="s">
        <v>94</v>
      </c>
      <c r="C50" s="38">
        <v>0</v>
      </c>
      <c r="D50" s="10">
        <v>210</v>
      </c>
      <c r="E50" s="8">
        <f t="shared" si="0"/>
        <v>210</v>
      </c>
      <c r="F50" s="8">
        <f t="shared" si="5"/>
        <v>86</v>
      </c>
      <c r="G50" s="12" t="s">
        <v>95</v>
      </c>
      <c r="H50" s="38">
        <v>0</v>
      </c>
      <c r="I50" s="10">
        <v>210</v>
      </c>
      <c r="J50" s="8">
        <f t="shared" si="1"/>
        <v>210</v>
      </c>
      <c r="K50" s="2"/>
      <c r="L50" s="2"/>
      <c r="M50" s="2"/>
      <c r="N50" s="2"/>
      <c r="O50" s="2"/>
      <c r="P50" s="2"/>
      <c r="Q50" s="2"/>
    </row>
    <row r="51" spans="1:17" ht="15.75" customHeight="1" x14ac:dyDescent="0.25">
      <c r="A51" s="8">
        <f t="shared" si="4"/>
        <v>39</v>
      </c>
      <c r="B51" s="12" t="s">
        <v>96</v>
      </c>
      <c r="C51" s="38">
        <v>0</v>
      </c>
      <c r="D51" s="10">
        <v>210</v>
      </c>
      <c r="E51" s="8">
        <f t="shared" si="0"/>
        <v>210</v>
      </c>
      <c r="F51" s="8">
        <f t="shared" si="5"/>
        <v>87</v>
      </c>
      <c r="G51" s="12" t="s">
        <v>97</v>
      </c>
      <c r="H51" s="38">
        <v>0</v>
      </c>
      <c r="I51" s="10">
        <v>210</v>
      </c>
      <c r="J51" s="8">
        <f t="shared" si="1"/>
        <v>210</v>
      </c>
      <c r="K51" s="2"/>
      <c r="L51" s="2"/>
      <c r="M51" s="2"/>
      <c r="N51" s="2"/>
      <c r="O51" s="2"/>
      <c r="P51" s="2"/>
      <c r="Q51" s="2"/>
    </row>
    <row r="52" spans="1:17" ht="15.75" customHeight="1" x14ac:dyDescent="0.25">
      <c r="A52" s="8">
        <f t="shared" si="4"/>
        <v>40</v>
      </c>
      <c r="B52" s="12" t="s">
        <v>98</v>
      </c>
      <c r="C52" s="38">
        <v>0</v>
      </c>
      <c r="D52" s="10">
        <v>210</v>
      </c>
      <c r="E52" s="8">
        <f t="shared" si="0"/>
        <v>210</v>
      </c>
      <c r="F52" s="8">
        <f t="shared" si="5"/>
        <v>88</v>
      </c>
      <c r="G52" s="12" t="s">
        <v>99</v>
      </c>
      <c r="H52" s="38">
        <v>0</v>
      </c>
      <c r="I52" s="10">
        <v>210</v>
      </c>
      <c r="J52" s="8">
        <f t="shared" si="1"/>
        <v>210</v>
      </c>
      <c r="K52" s="2"/>
      <c r="L52" s="2"/>
      <c r="M52" s="2"/>
      <c r="N52" s="2"/>
      <c r="O52" s="2"/>
      <c r="P52" s="2"/>
      <c r="Q52" s="2"/>
    </row>
    <row r="53" spans="1:17" ht="15.75" customHeight="1" x14ac:dyDescent="0.25">
      <c r="A53" s="8">
        <f t="shared" si="4"/>
        <v>41</v>
      </c>
      <c r="B53" s="12" t="s">
        <v>100</v>
      </c>
      <c r="C53" s="38">
        <v>0</v>
      </c>
      <c r="D53" s="10">
        <v>210</v>
      </c>
      <c r="E53" s="8">
        <f t="shared" si="0"/>
        <v>210</v>
      </c>
      <c r="F53" s="8">
        <f t="shared" si="5"/>
        <v>89</v>
      </c>
      <c r="G53" s="12" t="s">
        <v>101</v>
      </c>
      <c r="H53" s="38">
        <v>0</v>
      </c>
      <c r="I53" s="10">
        <v>210</v>
      </c>
      <c r="J53" s="8">
        <f t="shared" si="1"/>
        <v>210</v>
      </c>
      <c r="K53" s="2"/>
      <c r="L53" s="13"/>
      <c r="M53" s="13"/>
      <c r="N53" s="13"/>
      <c r="O53" s="2"/>
      <c r="P53" s="2"/>
      <c r="Q53" s="2"/>
    </row>
    <row r="54" spans="1:17" ht="15.75" customHeight="1" x14ac:dyDescent="0.25">
      <c r="A54" s="8">
        <f t="shared" si="4"/>
        <v>42</v>
      </c>
      <c r="B54" s="12" t="s">
        <v>102</v>
      </c>
      <c r="C54" s="38">
        <v>0</v>
      </c>
      <c r="D54" s="10">
        <v>210</v>
      </c>
      <c r="E54" s="8">
        <f t="shared" si="0"/>
        <v>210</v>
      </c>
      <c r="F54" s="8">
        <f t="shared" si="5"/>
        <v>90</v>
      </c>
      <c r="G54" s="12" t="s">
        <v>103</v>
      </c>
      <c r="H54" s="38">
        <v>0</v>
      </c>
      <c r="I54" s="10">
        <v>210</v>
      </c>
      <c r="J54" s="8">
        <f t="shared" si="1"/>
        <v>210</v>
      </c>
      <c r="K54" s="2"/>
      <c r="L54" s="13"/>
      <c r="M54" s="13"/>
      <c r="N54" s="13"/>
      <c r="O54" s="2"/>
      <c r="P54" s="2"/>
      <c r="Q54" s="2"/>
    </row>
    <row r="55" spans="1:17" ht="15.75" customHeight="1" x14ac:dyDescent="0.25">
      <c r="A55" s="8">
        <f t="shared" si="4"/>
        <v>43</v>
      </c>
      <c r="B55" s="12" t="s">
        <v>104</v>
      </c>
      <c r="C55" s="38">
        <v>0</v>
      </c>
      <c r="D55" s="10">
        <v>210</v>
      </c>
      <c r="E55" s="8">
        <f t="shared" si="0"/>
        <v>210</v>
      </c>
      <c r="F55" s="8">
        <f t="shared" si="5"/>
        <v>91</v>
      </c>
      <c r="G55" s="12" t="s">
        <v>105</v>
      </c>
      <c r="H55" s="38">
        <v>0</v>
      </c>
      <c r="I55" s="10">
        <v>210</v>
      </c>
      <c r="J55" s="8">
        <f t="shared" si="1"/>
        <v>210</v>
      </c>
      <c r="K55" s="2"/>
      <c r="L55" s="13"/>
      <c r="M55" s="13"/>
      <c r="N55" s="13"/>
      <c r="O55" s="2"/>
      <c r="P55" s="2"/>
      <c r="Q55" s="2"/>
    </row>
    <row r="56" spans="1:17" ht="15.75" customHeight="1" x14ac:dyDescent="0.25">
      <c r="A56" s="8">
        <f t="shared" si="4"/>
        <v>44</v>
      </c>
      <c r="B56" s="12" t="s">
        <v>106</v>
      </c>
      <c r="C56" s="38">
        <v>0</v>
      </c>
      <c r="D56" s="10">
        <v>210</v>
      </c>
      <c r="E56" s="8">
        <f t="shared" si="0"/>
        <v>210</v>
      </c>
      <c r="F56" s="8">
        <f t="shared" si="5"/>
        <v>92</v>
      </c>
      <c r="G56" s="12" t="s">
        <v>107</v>
      </c>
      <c r="H56" s="38">
        <v>0</v>
      </c>
      <c r="I56" s="10">
        <v>210</v>
      </c>
      <c r="J56" s="8">
        <f t="shared" si="1"/>
        <v>210</v>
      </c>
      <c r="K56" s="2"/>
      <c r="L56" s="13"/>
      <c r="M56" s="13"/>
      <c r="N56" s="13"/>
      <c r="O56" s="2"/>
      <c r="P56" s="2"/>
      <c r="Q56" s="2"/>
    </row>
    <row r="57" spans="1:17" ht="15.75" customHeight="1" x14ac:dyDescent="0.25">
      <c r="A57" s="8">
        <f t="shared" si="4"/>
        <v>45</v>
      </c>
      <c r="B57" s="12" t="s">
        <v>108</v>
      </c>
      <c r="C57" s="38">
        <v>0</v>
      </c>
      <c r="D57" s="10">
        <v>210</v>
      </c>
      <c r="E57" s="8">
        <f t="shared" si="0"/>
        <v>210</v>
      </c>
      <c r="F57" s="8">
        <f t="shared" si="5"/>
        <v>93</v>
      </c>
      <c r="G57" s="12" t="s">
        <v>109</v>
      </c>
      <c r="H57" s="38">
        <v>0</v>
      </c>
      <c r="I57" s="10">
        <v>210</v>
      </c>
      <c r="J57" s="8">
        <f t="shared" si="1"/>
        <v>210</v>
      </c>
      <c r="K57" s="2"/>
      <c r="L57" s="14"/>
      <c r="M57" s="13"/>
      <c r="N57" s="15"/>
      <c r="O57" s="2"/>
      <c r="P57" s="2"/>
      <c r="Q57" s="2"/>
    </row>
    <row r="58" spans="1:17" ht="15.75" customHeight="1" x14ac:dyDescent="0.25">
      <c r="A58" s="8">
        <f t="shared" si="4"/>
        <v>46</v>
      </c>
      <c r="B58" s="12" t="s">
        <v>110</v>
      </c>
      <c r="C58" s="38">
        <v>0</v>
      </c>
      <c r="D58" s="10">
        <v>210</v>
      </c>
      <c r="E58" s="8">
        <f t="shared" si="0"/>
        <v>210</v>
      </c>
      <c r="F58" s="8">
        <f t="shared" si="5"/>
        <v>94</v>
      </c>
      <c r="G58" s="12" t="s">
        <v>111</v>
      </c>
      <c r="H58" s="38">
        <v>0</v>
      </c>
      <c r="I58" s="10">
        <v>210</v>
      </c>
      <c r="J58" s="8">
        <f t="shared" si="1"/>
        <v>210</v>
      </c>
      <c r="K58" s="2"/>
      <c r="L58" s="16"/>
      <c r="M58" s="13"/>
      <c r="N58" s="15"/>
      <c r="O58" s="2"/>
      <c r="P58" s="2"/>
      <c r="Q58" s="2"/>
    </row>
    <row r="59" spans="1:17" ht="15.75" customHeight="1" x14ac:dyDescent="0.25">
      <c r="A59" s="17">
        <f t="shared" si="4"/>
        <v>47</v>
      </c>
      <c r="B59" s="18" t="s">
        <v>112</v>
      </c>
      <c r="C59" s="38">
        <v>0</v>
      </c>
      <c r="D59" s="10">
        <v>210</v>
      </c>
      <c r="E59" s="17">
        <f t="shared" si="0"/>
        <v>210</v>
      </c>
      <c r="F59" s="17">
        <f t="shared" si="5"/>
        <v>95</v>
      </c>
      <c r="G59" s="18" t="s">
        <v>113</v>
      </c>
      <c r="H59" s="38">
        <v>0</v>
      </c>
      <c r="I59" s="10">
        <v>210</v>
      </c>
      <c r="J59" s="17">
        <f t="shared" si="1"/>
        <v>210</v>
      </c>
      <c r="K59" s="2"/>
      <c r="L59" s="16"/>
      <c r="M59" s="19"/>
      <c r="N59" s="15"/>
      <c r="O59" s="2"/>
      <c r="P59" s="2"/>
      <c r="Q59" s="2"/>
    </row>
    <row r="60" spans="1:17" ht="15.75" customHeight="1" x14ac:dyDescent="0.25">
      <c r="A60" s="17">
        <f t="shared" si="4"/>
        <v>48</v>
      </c>
      <c r="B60" s="18" t="s">
        <v>114</v>
      </c>
      <c r="C60" s="38">
        <v>0</v>
      </c>
      <c r="D60" s="10">
        <v>210</v>
      </c>
      <c r="E60" s="17">
        <f t="shared" si="0"/>
        <v>210</v>
      </c>
      <c r="F60" s="17">
        <f t="shared" si="5"/>
        <v>96</v>
      </c>
      <c r="G60" s="18" t="s">
        <v>115</v>
      </c>
      <c r="H60" s="38">
        <v>0</v>
      </c>
      <c r="I60" s="10">
        <v>210</v>
      </c>
      <c r="J60" s="17">
        <f t="shared" si="1"/>
        <v>210</v>
      </c>
      <c r="K60" s="2"/>
      <c r="L60" s="16"/>
      <c r="M60" s="19"/>
      <c r="N60" s="2"/>
      <c r="O60" s="2"/>
      <c r="P60" s="2"/>
      <c r="Q60" s="2"/>
    </row>
    <row r="61" spans="1:17" ht="30.75" customHeight="1" x14ac:dyDescent="0.3">
      <c r="A61" s="127" t="s">
        <v>116</v>
      </c>
      <c r="B61" s="128"/>
      <c r="C61" s="128"/>
      <c r="D61" s="129"/>
      <c r="E61" s="130" t="s">
        <v>117</v>
      </c>
      <c r="F61" s="131"/>
      <c r="G61" s="131"/>
      <c r="H61" s="131"/>
      <c r="I61" s="131"/>
      <c r="J61" s="132"/>
      <c r="K61" s="2"/>
      <c r="L61" s="14"/>
      <c r="M61" s="2"/>
      <c r="N61" s="2"/>
      <c r="O61" s="45"/>
      <c r="P61" s="2"/>
      <c r="Q61" s="2"/>
    </row>
    <row r="62" spans="1:17" ht="40.5" customHeight="1" x14ac:dyDescent="0.25">
      <c r="A62" s="135" t="s">
        <v>170</v>
      </c>
      <c r="B62" s="136"/>
      <c r="C62" s="136"/>
      <c r="D62" s="136"/>
      <c r="E62" s="136"/>
      <c r="F62" s="136"/>
      <c r="G62" s="137"/>
      <c r="H62" s="20" t="s">
        <v>118</v>
      </c>
      <c r="I62" s="20" t="s">
        <v>119</v>
      </c>
      <c r="J62" s="20" t="s">
        <v>120</v>
      </c>
      <c r="K62" s="2"/>
      <c r="L62" s="16"/>
      <c r="M62" s="7"/>
      <c r="N62" s="7"/>
      <c r="O62" s="7"/>
      <c r="P62" s="7"/>
      <c r="Q62" s="7"/>
    </row>
    <row r="63" spans="1:17" ht="24.75" customHeight="1" x14ac:dyDescent="0.25">
      <c r="A63" s="138"/>
      <c r="B63" s="139"/>
      <c r="C63" s="139"/>
      <c r="D63" s="139"/>
      <c r="E63" s="142" t="s">
        <v>163</v>
      </c>
      <c r="F63" s="143"/>
      <c r="G63" s="144"/>
      <c r="H63" s="21">
        <v>0</v>
      </c>
      <c r="I63" s="21">
        <v>5.782</v>
      </c>
      <c r="J63" s="21">
        <f>H63+I63</f>
        <v>5.782</v>
      </c>
      <c r="K63" s="2"/>
      <c r="L63" s="22">
        <v>0</v>
      </c>
      <c r="M63" s="32">
        <f>L63/1000</f>
        <v>0</v>
      </c>
      <c r="N63" s="4"/>
      <c r="O63" s="7"/>
      <c r="P63" s="7"/>
      <c r="Q63" s="7"/>
    </row>
    <row r="64" spans="1:17" ht="30" customHeight="1" x14ac:dyDescent="0.25">
      <c r="A64" s="140"/>
      <c r="B64" s="141"/>
      <c r="C64" s="141"/>
      <c r="D64" s="141"/>
      <c r="E64" s="145" t="s">
        <v>164</v>
      </c>
      <c r="F64" s="146"/>
      <c r="G64" s="147"/>
      <c r="H64" s="36">
        <v>0</v>
      </c>
      <c r="I64" s="36">
        <f>L82</f>
        <v>0</v>
      </c>
      <c r="J64" s="36">
        <f>H64+I64</f>
        <v>0</v>
      </c>
      <c r="K64" s="2"/>
      <c r="L64" s="24"/>
      <c r="M64" s="24"/>
      <c r="N64" s="4"/>
      <c r="O64" s="7"/>
      <c r="P64" s="7"/>
      <c r="Q64" s="7"/>
    </row>
    <row r="65" spans="1:17" ht="16.5" customHeight="1" x14ac:dyDescent="0.25">
      <c r="A65" s="25"/>
      <c r="B65" s="7" t="s">
        <v>121</v>
      </c>
      <c r="C65" s="7"/>
      <c r="D65" s="7"/>
      <c r="E65" s="7"/>
      <c r="F65" s="7"/>
      <c r="G65" s="7"/>
      <c r="H65" s="7"/>
      <c r="I65" s="7"/>
      <c r="J65" s="26"/>
      <c r="K65" s="2"/>
      <c r="L65" s="4"/>
      <c r="M65" s="4"/>
      <c r="N65" s="4"/>
      <c r="O65" s="23" t="s">
        <v>122</v>
      </c>
      <c r="P65" s="23" t="s">
        <v>123</v>
      </c>
      <c r="Q65" s="7"/>
    </row>
    <row r="66" spans="1:17" ht="28.5" customHeight="1" x14ac:dyDescent="0.25">
      <c r="A66" s="148" t="s">
        <v>162</v>
      </c>
      <c r="B66" s="149"/>
      <c r="C66" s="149"/>
      <c r="D66" s="149"/>
      <c r="E66" s="149"/>
      <c r="F66" s="149"/>
      <c r="G66" s="149"/>
      <c r="H66" s="149"/>
      <c r="I66" s="149"/>
      <c r="J66" s="150"/>
      <c r="K66" s="2" t="s">
        <v>124</v>
      </c>
      <c r="L66" s="24"/>
      <c r="M66" s="27">
        <v>0.108</v>
      </c>
      <c r="N66" s="28">
        <v>0.63600000000000001</v>
      </c>
      <c r="O66" s="29">
        <f>M66+N66</f>
        <v>0.74399999999999999</v>
      </c>
      <c r="P66" s="29">
        <f>O66/J63*100</f>
        <v>12.867519889311657</v>
      </c>
      <c r="Q66" s="7"/>
    </row>
    <row r="67" spans="1:17" ht="25.5" customHeight="1" x14ac:dyDescent="0.25">
      <c r="A67" s="30"/>
      <c r="B67" s="31"/>
      <c r="C67" s="31"/>
      <c r="D67" s="31"/>
      <c r="E67" s="31"/>
      <c r="F67" s="31"/>
      <c r="G67" s="31"/>
      <c r="H67" s="151" t="s">
        <v>125</v>
      </c>
      <c r="I67" s="152"/>
      <c r="J67" s="153"/>
      <c r="K67" s="2"/>
      <c r="L67" s="4"/>
      <c r="M67" s="29">
        <f>H63+H64</f>
        <v>0</v>
      </c>
      <c r="N67" s="29">
        <f>I63+I64-N66-0.018-M66-0.018</f>
        <v>5.0020000000000007</v>
      </c>
      <c r="O67" s="7"/>
      <c r="P67" s="7"/>
      <c r="Q67" s="7"/>
    </row>
    <row r="68" spans="1:17" ht="25.5" customHeight="1" x14ac:dyDescent="0.25">
      <c r="A68" s="40"/>
      <c r="B68" s="40"/>
      <c r="C68" s="40"/>
      <c r="D68" s="40"/>
      <c r="E68" s="40"/>
      <c r="F68" s="40"/>
      <c r="G68" s="40"/>
      <c r="H68" s="41"/>
      <c r="I68" s="42"/>
      <c r="J68" s="42"/>
      <c r="K68" s="2"/>
      <c r="L68" s="23" t="s">
        <v>130</v>
      </c>
      <c r="M68" s="29">
        <v>0</v>
      </c>
      <c r="N68" s="29">
        <v>0</v>
      </c>
      <c r="O68" s="7"/>
      <c r="P68" s="7"/>
      <c r="Q68" s="7"/>
    </row>
    <row r="69" spans="1:17" ht="33.75" customHeight="1" x14ac:dyDescent="0.25">
      <c r="A69" s="2"/>
      <c r="B69" s="2"/>
      <c r="C69" s="2"/>
      <c r="D69" s="2"/>
      <c r="E69" s="2"/>
      <c r="F69" s="2"/>
      <c r="G69" s="2"/>
      <c r="H69" s="2"/>
      <c r="I69" s="2"/>
      <c r="J69" s="2"/>
      <c r="K69" s="2"/>
      <c r="L69" s="4"/>
      <c r="M69" s="32">
        <f>(M67+M68)/3.28</f>
        <v>0</v>
      </c>
      <c r="N69" s="32">
        <f>(N67+N68)/24</f>
        <v>0.20841666666666669</v>
      </c>
      <c r="O69" s="23"/>
      <c r="P69" s="32">
        <f>M69+N69</f>
        <v>0.20841666666666669</v>
      </c>
      <c r="Q69" s="7"/>
    </row>
    <row r="70" spans="1:17" ht="15.75" customHeight="1" x14ac:dyDescent="0.25">
      <c r="A70" s="2"/>
      <c r="B70" s="2"/>
      <c r="C70" s="2"/>
      <c r="D70" s="2"/>
      <c r="E70" s="2"/>
      <c r="F70" s="2"/>
      <c r="G70" s="2"/>
      <c r="H70" s="2"/>
      <c r="I70" s="2"/>
      <c r="J70" s="2"/>
      <c r="K70" s="2"/>
      <c r="L70" s="7"/>
      <c r="M70" s="29">
        <f>M69*1000</f>
        <v>0</v>
      </c>
      <c r="N70" s="29">
        <f>N69*1000</f>
        <v>208.41666666666669</v>
      </c>
      <c r="O70" s="23"/>
      <c r="P70" s="29">
        <f>M70+N70</f>
        <v>208.41666666666669</v>
      </c>
      <c r="Q70" s="7"/>
    </row>
    <row r="71" spans="1:17" ht="15.75" customHeight="1" x14ac:dyDescent="0.25">
      <c r="A71" s="2"/>
      <c r="B71" s="2"/>
      <c r="C71" s="2"/>
      <c r="D71" s="2"/>
      <c r="E71" s="2"/>
      <c r="F71" s="2" t="s">
        <v>124</v>
      </c>
      <c r="G71" s="2"/>
      <c r="H71" s="2"/>
      <c r="I71" s="2"/>
      <c r="J71" s="2"/>
      <c r="K71" s="2"/>
      <c r="L71" s="2"/>
      <c r="M71" s="34"/>
      <c r="N71" s="34"/>
      <c r="O71" s="2"/>
      <c r="P71" s="2"/>
      <c r="Q71" s="2"/>
    </row>
    <row r="72" spans="1:17" ht="15.75" customHeight="1" x14ac:dyDescent="0.25">
      <c r="A72" s="133"/>
      <c r="B72" s="134"/>
      <c r="C72" s="134"/>
      <c r="D72" s="134"/>
      <c r="E72" s="54"/>
      <c r="F72" s="2"/>
      <c r="G72" s="2"/>
      <c r="H72" s="2"/>
      <c r="I72" s="2"/>
      <c r="J72" s="54"/>
      <c r="K72" s="2"/>
      <c r="L72" s="2"/>
      <c r="M72" s="2"/>
      <c r="N72" s="2"/>
      <c r="O72" s="2"/>
      <c r="P72" s="2"/>
      <c r="Q72" s="2"/>
    </row>
    <row r="73" spans="1:17" ht="15.75" customHeight="1" x14ac:dyDescent="0.25">
      <c r="A73" s="2"/>
      <c r="B73" s="2"/>
      <c r="C73" s="2"/>
      <c r="D73" s="2"/>
      <c r="E73" s="2"/>
      <c r="F73" s="2"/>
      <c r="G73" s="2"/>
      <c r="H73" s="2"/>
      <c r="I73" s="2"/>
      <c r="J73" s="2"/>
      <c r="K73" s="2"/>
      <c r="L73" s="2"/>
      <c r="M73" s="2"/>
      <c r="N73" s="2"/>
      <c r="O73" s="2"/>
      <c r="P73" s="2"/>
      <c r="Q73" s="2"/>
    </row>
    <row r="74" spans="1:17" ht="15.75" customHeight="1" x14ac:dyDescent="0.25">
      <c r="A74" s="2"/>
      <c r="B74" s="2"/>
      <c r="C74" s="2"/>
      <c r="D74" s="2"/>
      <c r="E74" s="33"/>
      <c r="F74" s="2"/>
      <c r="G74" s="2"/>
      <c r="H74" s="2"/>
      <c r="I74" s="2"/>
      <c r="J74" s="2"/>
      <c r="K74" s="16"/>
      <c r="L74" s="16"/>
      <c r="M74" s="2"/>
      <c r="N74" s="2"/>
      <c r="O74" s="2"/>
      <c r="P74" s="2"/>
      <c r="Q74" s="2"/>
    </row>
    <row r="75" spans="1:17" ht="15.75" customHeight="1" x14ac:dyDescent="0.25">
      <c r="A75" s="2"/>
      <c r="B75" s="2"/>
      <c r="C75" s="2"/>
      <c r="D75" s="2"/>
      <c r="E75" s="2"/>
      <c r="F75" s="2"/>
      <c r="G75" s="2"/>
      <c r="H75" s="2"/>
      <c r="I75" s="2"/>
      <c r="J75" s="2"/>
      <c r="K75" s="16"/>
      <c r="L75" s="16"/>
      <c r="M75" s="2"/>
      <c r="N75" s="2"/>
      <c r="O75" s="2"/>
      <c r="P75" s="2"/>
      <c r="Q75" s="2"/>
    </row>
    <row r="76" spans="1:17" ht="15.75" customHeight="1" x14ac:dyDescent="0.25">
      <c r="A76" s="2"/>
      <c r="B76" s="2"/>
      <c r="C76" s="2"/>
      <c r="D76" s="2"/>
      <c r="E76" s="2"/>
      <c r="F76" s="2"/>
      <c r="G76" s="2"/>
      <c r="H76" s="2"/>
      <c r="I76" s="2"/>
      <c r="J76" s="2"/>
      <c r="K76" s="16"/>
      <c r="L76" s="16"/>
      <c r="M76" s="2"/>
      <c r="N76" s="2"/>
      <c r="O76" s="2"/>
      <c r="P76" s="2"/>
      <c r="Q76" s="2"/>
    </row>
    <row r="77" spans="1:17" ht="15.75" customHeight="1" x14ac:dyDescent="0.25">
      <c r="A77" s="2"/>
      <c r="B77" s="2"/>
      <c r="C77" s="2"/>
      <c r="D77" s="2"/>
      <c r="E77" s="2"/>
      <c r="F77" s="2"/>
      <c r="G77" s="2"/>
      <c r="H77" s="2"/>
      <c r="I77" s="2"/>
      <c r="J77" s="2"/>
      <c r="K77" s="2"/>
      <c r="L77" s="2"/>
      <c r="M77" s="2"/>
      <c r="N77" s="2"/>
      <c r="O77" s="2"/>
      <c r="P77" s="2"/>
      <c r="Q77" s="2"/>
    </row>
    <row r="78" spans="1:17" ht="15.75" customHeight="1" x14ac:dyDescent="0.25">
      <c r="A78" s="2"/>
      <c r="B78" s="2"/>
      <c r="C78" s="2"/>
      <c r="D78" s="2"/>
      <c r="E78" s="2"/>
      <c r="F78" s="2"/>
      <c r="G78" s="2"/>
      <c r="H78" s="2"/>
      <c r="I78" s="2"/>
      <c r="J78" s="2"/>
      <c r="K78" s="2"/>
      <c r="L78" s="2"/>
      <c r="M78" s="2"/>
      <c r="N78" s="2"/>
      <c r="O78" s="2"/>
      <c r="P78" s="2"/>
      <c r="Q78" s="2"/>
    </row>
    <row r="79" spans="1:17" ht="15.75" customHeight="1" x14ac:dyDescent="0.25">
      <c r="A79" s="2"/>
      <c r="B79" s="2"/>
      <c r="C79" s="2"/>
      <c r="D79" s="2"/>
      <c r="E79" s="2"/>
      <c r="F79" s="2"/>
      <c r="G79" s="2"/>
      <c r="H79" s="2"/>
      <c r="I79" s="2"/>
      <c r="J79" s="2"/>
      <c r="K79" s="2"/>
      <c r="L79" s="2"/>
      <c r="M79" s="2"/>
      <c r="N79" s="2"/>
      <c r="O79" s="2"/>
      <c r="P79" s="2"/>
      <c r="Q79" s="2"/>
    </row>
    <row r="80" spans="1:17" ht="15.75" customHeight="1" x14ac:dyDescent="0.25">
      <c r="A80" s="2"/>
      <c r="B80" s="2"/>
      <c r="C80" s="2"/>
      <c r="D80" s="2"/>
      <c r="E80" s="2"/>
      <c r="F80" s="2"/>
      <c r="G80" s="2"/>
      <c r="H80" s="2"/>
      <c r="I80" s="2"/>
      <c r="J80" s="2"/>
      <c r="K80" s="23" t="s">
        <v>126</v>
      </c>
      <c r="L80" s="23" t="s">
        <v>127</v>
      </c>
      <c r="M80" s="23" t="s">
        <v>128</v>
      </c>
      <c r="N80" s="23" t="s">
        <v>129</v>
      </c>
      <c r="O80" s="2"/>
      <c r="P80" s="2"/>
      <c r="Q80" s="2"/>
    </row>
    <row r="81" spans="1:17" ht="15.75" customHeight="1" x14ac:dyDescent="0.25">
      <c r="A81" s="2"/>
      <c r="B81" s="2"/>
      <c r="C81" s="2"/>
      <c r="D81" s="2"/>
      <c r="E81" s="2"/>
      <c r="F81" s="2"/>
      <c r="G81" s="2"/>
      <c r="H81" s="2"/>
      <c r="I81" s="2"/>
      <c r="J81" s="2"/>
      <c r="K81" s="29">
        <v>0</v>
      </c>
      <c r="L81" s="29">
        <v>0</v>
      </c>
      <c r="M81" s="32">
        <f>K81+L81</f>
        <v>0</v>
      </c>
      <c r="N81" s="32">
        <f>M81-M63</f>
        <v>0</v>
      </c>
      <c r="O81" s="2"/>
      <c r="P81" s="2"/>
      <c r="Q81" s="2"/>
    </row>
    <row r="82" spans="1:17" ht="15.75" customHeight="1" x14ac:dyDescent="0.25">
      <c r="A82" s="2"/>
      <c r="B82" s="2"/>
      <c r="C82" s="2"/>
      <c r="D82" s="2"/>
      <c r="E82" s="2"/>
      <c r="F82" s="2"/>
      <c r="G82" s="2"/>
      <c r="H82" s="2"/>
      <c r="I82" s="2"/>
      <c r="J82" s="2"/>
      <c r="K82" s="35">
        <v>0</v>
      </c>
      <c r="L82" s="35">
        <f>L81-N81</f>
        <v>0</v>
      </c>
      <c r="M82" s="32">
        <f>K82+L82</f>
        <v>0</v>
      </c>
      <c r="N82" s="32">
        <f>N81/2</f>
        <v>0</v>
      </c>
      <c r="O82" s="2"/>
      <c r="P82" s="2"/>
      <c r="Q82" s="2"/>
    </row>
    <row r="83" spans="1:17" ht="15.75" customHeight="1" x14ac:dyDescent="0.25">
      <c r="A83" s="2"/>
      <c r="B83" s="2"/>
      <c r="C83" s="2"/>
      <c r="D83" s="2"/>
      <c r="E83" s="2"/>
      <c r="F83" s="2"/>
      <c r="G83" s="2"/>
      <c r="H83" s="2"/>
      <c r="I83" s="2"/>
      <c r="J83" s="2"/>
      <c r="K83" s="2"/>
      <c r="L83" s="2"/>
      <c r="M83" s="2"/>
      <c r="N83" s="2"/>
      <c r="O83" s="2"/>
      <c r="P83" s="2"/>
      <c r="Q83" s="2"/>
    </row>
    <row r="84" spans="1:17" ht="15.75" customHeight="1" x14ac:dyDescent="0.25">
      <c r="A84" s="2"/>
      <c r="B84" s="2"/>
      <c r="C84" s="2"/>
      <c r="D84" s="2"/>
      <c r="E84" s="2"/>
      <c r="F84" s="2"/>
      <c r="G84" s="2"/>
      <c r="H84" s="2"/>
      <c r="I84" s="2"/>
      <c r="J84" s="2"/>
      <c r="K84" s="2"/>
      <c r="L84" s="2"/>
      <c r="M84" s="2"/>
      <c r="N84" s="2"/>
      <c r="O84" s="2"/>
      <c r="P84" s="2"/>
      <c r="Q84" s="2"/>
    </row>
    <row r="85" spans="1:17" ht="15.75" customHeight="1" x14ac:dyDescent="0.25">
      <c r="A85" s="2"/>
      <c r="B85" s="2"/>
      <c r="C85" s="2"/>
      <c r="D85" s="2"/>
      <c r="E85" s="2"/>
      <c r="F85" s="2"/>
      <c r="G85" s="2"/>
      <c r="H85" s="2"/>
      <c r="I85" s="2"/>
      <c r="J85" s="2"/>
      <c r="K85" s="2"/>
      <c r="L85" s="2"/>
      <c r="M85" s="2"/>
      <c r="N85" s="2"/>
      <c r="O85" s="2"/>
      <c r="P85" s="2"/>
      <c r="Q85" s="2"/>
    </row>
    <row r="86" spans="1:17" ht="15.75" customHeight="1" x14ac:dyDescent="0.25">
      <c r="A86" s="2"/>
      <c r="B86" s="2"/>
      <c r="C86" s="2"/>
      <c r="D86" s="2"/>
      <c r="E86" s="2"/>
      <c r="F86" s="2"/>
      <c r="G86" s="2"/>
      <c r="H86" s="2"/>
      <c r="I86" s="2"/>
      <c r="J86" s="2"/>
      <c r="K86" s="2"/>
      <c r="L86" s="2"/>
      <c r="M86" s="2"/>
      <c r="N86" s="2"/>
      <c r="O86" s="2"/>
      <c r="P86" s="2"/>
      <c r="Q86" s="2"/>
    </row>
    <row r="87" spans="1:17" ht="15.75" customHeight="1" x14ac:dyDescent="0.25">
      <c r="A87" s="2"/>
      <c r="B87" s="2"/>
      <c r="C87" s="2"/>
      <c r="D87" s="2"/>
      <c r="E87" s="2"/>
      <c r="F87" s="2"/>
      <c r="G87" s="2"/>
      <c r="H87" s="2"/>
      <c r="I87" s="2"/>
      <c r="J87" s="2"/>
      <c r="K87" s="2"/>
      <c r="L87" s="2"/>
      <c r="M87" s="2"/>
      <c r="N87" s="2"/>
      <c r="O87" s="2"/>
      <c r="P87" s="2"/>
      <c r="Q87" s="2"/>
    </row>
    <row r="88" spans="1:17" ht="15.75" customHeight="1" x14ac:dyDescent="0.25">
      <c r="A88" s="2"/>
      <c r="B88" s="2"/>
      <c r="C88" s="2"/>
      <c r="D88" s="2"/>
      <c r="E88" s="2"/>
      <c r="F88" s="2"/>
      <c r="G88" s="2"/>
      <c r="H88" s="2"/>
      <c r="I88" s="2"/>
      <c r="J88" s="2"/>
      <c r="K88" s="2"/>
      <c r="L88" s="2"/>
      <c r="M88" s="2"/>
      <c r="N88" s="2"/>
      <c r="O88" s="2"/>
      <c r="P88" s="2"/>
      <c r="Q88" s="2"/>
    </row>
    <row r="89" spans="1:17" ht="15.75" customHeight="1" x14ac:dyDescent="0.25">
      <c r="A89" s="2"/>
      <c r="B89" s="2"/>
      <c r="C89" s="2"/>
      <c r="D89" s="2"/>
      <c r="E89" s="2"/>
      <c r="F89" s="2"/>
      <c r="G89" s="2"/>
      <c r="H89" s="2"/>
      <c r="I89" s="2"/>
      <c r="J89" s="2"/>
      <c r="K89" s="2"/>
      <c r="L89" s="2"/>
      <c r="M89" s="2"/>
      <c r="N89" s="2"/>
      <c r="O89" s="2"/>
      <c r="P89" s="2"/>
      <c r="Q89" s="2"/>
    </row>
    <row r="90" spans="1:17" ht="15.75" customHeight="1" x14ac:dyDescent="0.25">
      <c r="A90" s="2"/>
      <c r="B90" s="2"/>
      <c r="C90" s="2"/>
      <c r="D90" s="2"/>
      <c r="E90" s="2"/>
      <c r="F90" s="2"/>
      <c r="G90" s="2"/>
      <c r="H90" s="2"/>
      <c r="I90" s="2"/>
      <c r="J90" s="2"/>
      <c r="K90" s="2"/>
      <c r="L90" s="2"/>
      <c r="M90" s="2"/>
      <c r="N90" s="2"/>
      <c r="O90" s="2"/>
      <c r="P90" s="2"/>
      <c r="Q90" s="2"/>
    </row>
    <row r="91" spans="1:17" ht="15.75" customHeight="1" x14ac:dyDescent="0.25">
      <c r="A91" s="2"/>
      <c r="B91" s="2"/>
      <c r="C91" s="2"/>
      <c r="D91" s="2"/>
      <c r="E91" s="2"/>
      <c r="F91" s="2"/>
      <c r="G91" s="2"/>
      <c r="H91" s="2"/>
      <c r="I91" s="2"/>
      <c r="J91" s="2"/>
      <c r="K91" s="2"/>
      <c r="L91" s="2"/>
      <c r="M91" s="2"/>
      <c r="N91" s="2"/>
      <c r="O91" s="2"/>
      <c r="P91" s="2"/>
      <c r="Q91" s="2"/>
    </row>
    <row r="92" spans="1:17" ht="15.75" customHeight="1" x14ac:dyDescent="0.25">
      <c r="A92" s="2"/>
      <c r="B92" s="2"/>
      <c r="C92" s="2"/>
      <c r="D92" s="2"/>
      <c r="E92" s="2"/>
      <c r="F92" s="2"/>
      <c r="G92" s="2"/>
      <c r="H92" s="2"/>
      <c r="I92" s="2"/>
      <c r="J92" s="2"/>
      <c r="K92" s="2"/>
      <c r="L92" s="2"/>
      <c r="M92" s="2"/>
      <c r="N92" s="2"/>
      <c r="O92" s="2"/>
      <c r="P92" s="2"/>
      <c r="Q92" s="2"/>
    </row>
    <row r="93" spans="1:17" ht="15.75" customHeight="1" x14ac:dyDescent="0.25">
      <c r="A93" s="2"/>
      <c r="B93" s="2"/>
      <c r="C93" s="2"/>
      <c r="D93" s="2"/>
      <c r="E93" s="2"/>
      <c r="F93" s="2"/>
      <c r="G93" s="2"/>
      <c r="H93" s="2"/>
      <c r="I93" s="2"/>
      <c r="J93" s="2"/>
      <c r="K93" s="2"/>
      <c r="L93" s="2"/>
      <c r="M93" s="2"/>
      <c r="N93" s="2"/>
      <c r="O93" s="2"/>
      <c r="P93" s="2"/>
      <c r="Q93" s="2"/>
    </row>
    <row r="94" spans="1:17" ht="15.75" customHeight="1" x14ac:dyDescent="0.25">
      <c r="A94" s="2"/>
      <c r="B94" s="2"/>
      <c r="C94" s="2"/>
      <c r="D94" s="2"/>
      <c r="E94" s="2"/>
      <c r="F94" s="2"/>
      <c r="G94" s="2"/>
      <c r="H94" s="2"/>
      <c r="I94" s="2"/>
      <c r="J94" s="2"/>
      <c r="K94" s="2"/>
      <c r="L94" s="2"/>
      <c r="M94" s="2"/>
      <c r="N94" s="2"/>
      <c r="O94" s="2"/>
      <c r="P94" s="2"/>
      <c r="Q94" s="2"/>
    </row>
    <row r="95" spans="1:17" ht="15.75" customHeight="1" x14ac:dyDescent="0.25">
      <c r="A95" s="2"/>
      <c r="B95" s="2"/>
      <c r="C95" s="2"/>
      <c r="D95" s="2"/>
      <c r="E95" s="2"/>
      <c r="F95" s="2"/>
      <c r="G95" s="2"/>
      <c r="H95" s="2"/>
      <c r="I95" s="2"/>
      <c r="J95" s="2"/>
      <c r="K95" s="2"/>
      <c r="L95" s="2"/>
      <c r="M95" s="2"/>
      <c r="N95" s="2"/>
      <c r="O95" s="2"/>
      <c r="P95" s="2"/>
      <c r="Q95" s="2"/>
    </row>
    <row r="96" spans="1:17" ht="15.75" customHeight="1" x14ac:dyDescent="0.25">
      <c r="A96" s="2"/>
      <c r="B96" s="2"/>
      <c r="C96" s="2"/>
      <c r="D96" s="2"/>
      <c r="E96" s="2"/>
      <c r="F96" s="2"/>
      <c r="G96" s="2"/>
      <c r="H96" s="2"/>
      <c r="I96" s="2"/>
      <c r="J96" s="2"/>
      <c r="K96" s="2"/>
      <c r="L96" s="2"/>
      <c r="M96" s="2"/>
      <c r="N96" s="2"/>
      <c r="O96" s="2"/>
      <c r="P96" s="2"/>
      <c r="Q96" s="2"/>
    </row>
    <row r="97" spans="1:17" ht="15.75" customHeight="1" x14ac:dyDescent="0.25">
      <c r="A97" s="2"/>
      <c r="B97" s="2"/>
      <c r="C97" s="2"/>
      <c r="D97" s="2"/>
      <c r="E97" s="2"/>
      <c r="F97" s="2"/>
      <c r="G97" s="2"/>
      <c r="H97" s="2"/>
      <c r="I97" s="2"/>
      <c r="J97" s="2"/>
      <c r="K97" s="2"/>
      <c r="L97" s="2"/>
      <c r="M97" s="2"/>
      <c r="N97" s="2"/>
      <c r="O97" s="2"/>
      <c r="P97" s="2"/>
      <c r="Q97" s="2"/>
    </row>
    <row r="98" spans="1:17" ht="15.75" customHeight="1" x14ac:dyDescent="0.25">
      <c r="A98" s="2"/>
      <c r="B98" s="2"/>
      <c r="C98" s="2"/>
      <c r="D98" s="2"/>
      <c r="E98" s="2"/>
      <c r="F98" s="2"/>
      <c r="G98" s="2"/>
      <c r="H98" s="2"/>
      <c r="I98" s="2"/>
      <c r="J98" s="2"/>
      <c r="K98" s="2"/>
      <c r="L98" s="2"/>
      <c r="M98" s="2"/>
      <c r="N98" s="2"/>
      <c r="O98" s="2"/>
      <c r="P98" s="2"/>
      <c r="Q98" s="2"/>
    </row>
    <row r="99" spans="1:17" ht="15.75" customHeight="1" x14ac:dyDescent="0.25">
      <c r="A99" s="2"/>
      <c r="B99" s="2"/>
      <c r="C99" s="2"/>
      <c r="D99" s="2"/>
      <c r="E99" s="2"/>
      <c r="F99" s="2"/>
      <c r="G99" s="2"/>
      <c r="H99" s="2"/>
      <c r="I99" s="2"/>
      <c r="J99" s="2"/>
      <c r="K99" s="2"/>
      <c r="L99" s="2"/>
      <c r="M99" s="2"/>
      <c r="N99" s="2"/>
      <c r="O99" s="2"/>
      <c r="P99" s="2"/>
      <c r="Q99" s="2"/>
    </row>
    <row r="100" spans="1:17" ht="15.75" customHeight="1" x14ac:dyDescent="0.25">
      <c r="A100" s="2"/>
      <c r="B100" s="2"/>
      <c r="C100" s="2"/>
      <c r="D100" s="2"/>
      <c r="E100" s="2"/>
      <c r="F100" s="2"/>
      <c r="G100" s="2"/>
      <c r="H100" s="2"/>
      <c r="I100" s="2"/>
      <c r="J100" s="2"/>
      <c r="K100" s="2"/>
      <c r="L100" s="2"/>
      <c r="M100" s="2"/>
      <c r="N100" s="2"/>
      <c r="O100" s="2"/>
      <c r="P100" s="2"/>
      <c r="Q100" s="2"/>
    </row>
    <row r="101" spans="1:17" ht="15.75" customHeight="1" x14ac:dyDescent="0.25">
      <c r="A101" s="2"/>
      <c r="B101" s="2"/>
      <c r="C101" s="2"/>
      <c r="D101" s="2"/>
      <c r="E101" s="2"/>
      <c r="F101" s="2"/>
      <c r="G101" s="2"/>
      <c r="H101" s="2"/>
      <c r="I101" s="2"/>
      <c r="J101" s="2"/>
      <c r="K101" s="2"/>
      <c r="L101" s="2"/>
      <c r="M101" s="2"/>
      <c r="N101" s="2"/>
      <c r="O101" s="2"/>
      <c r="P101" s="2"/>
      <c r="Q101" s="2"/>
    </row>
  </sheetData>
  <mergeCells count="37">
    <mergeCell ref="L11:L12"/>
    <mergeCell ref="M11:N11"/>
    <mergeCell ref="A61:D61"/>
    <mergeCell ref="E61:J61"/>
    <mergeCell ref="A72:D72"/>
    <mergeCell ref="A62:G62"/>
    <mergeCell ref="A63:D64"/>
    <mergeCell ref="E63:G63"/>
    <mergeCell ref="E64:G64"/>
    <mergeCell ref="A66:J66"/>
    <mergeCell ref="H67:J67"/>
    <mergeCell ref="A9:B9"/>
    <mergeCell ref="C9:J9"/>
    <mergeCell ref="A10:B10"/>
    <mergeCell ref="C10:J10"/>
    <mergeCell ref="A11:A12"/>
    <mergeCell ref="B11:B12"/>
    <mergeCell ref="C11:C12"/>
    <mergeCell ref="D11:D12"/>
    <mergeCell ref="E11:E12"/>
    <mergeCell ref="F11:F12"/>
    <mergeCell ref="G11:G12"/>
    <mergeCell ref="H11:H12"/>
    <mergeCell ref="I11:I12"/>
    <mergeCell ref="J11:J12"/>
    <mergeCell ref="A6:B6"/>
    <mergeCell ref="C6:J6"/>
    <mergeCell ref="A7:B7"/>
    <mergeCell ref="C7:J7"/>
    <mergeCell ref="A8:B8"/>
    <mergeCell ref="C8:J8"/>
    <mergeCell ref="A1:J1"/>
    <mergeCell ref="A2:J2"/>
    <mergeCell ref="A3:J3"/>
    <mergeCell ref="A4:J4"/>
    <mergeCell ref="A5:B5"/>
    <mergeCell ref="C5:J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1"/>
  <sheetViews>
    <sheetView topLeftCell="G63" workbookViewId="0">
      <selection activeCell="M16" sqref="M16"/>
    </sheetView>
  </sheetViews>
  <sheetFormatPr defaultColWidth="14.42578125" defaultRowHeight="15" x14ac:dyDescent="0.25"/>
  <cols>
    <col min="1" max="1" width="10.5703125" style="57" customWidth="1"/>
    <col min="2" max="2" width="18.5703125" style="57" customWidth="1"/>
    <col min="3" max="4" width="12.7109375" style="57" customWidth="1"/>
    <col min="5" max="5" width="14.7109375" style="57" customWidth="1"/>
    <col min="6" max="6" width="12.42578125" style="57" customWidth="1"/>
    <col min="7" max="7" width="15.140625" style="57" customWidth="1"/>
    <col min="8" max="9" width="12.7109375" style="57" customWidth="1"/>
    <col min="10" max="10" width="15" style="57" customWidth="1"/>
    <col min="11" max="11" width="9.140625" style="57" customWidth="1"/>
    <col min="12" max="12" width="13" style="57" customWidth="1"/>
    <col min="13" max="13" width="12.7109375" style="57" customWidth="1"/>
    <col min="14" max="14" width="14.28515625" style="57" customWidth="1"/>
    <col min="15" max="15" width="7.85546875" style="57" customWidth="1"/>
    <col min="16" max="17" width="9.140625" style="57" customWidth="1"/>
    <col min="18" max="16384" width="14.42578125" style="57"/>
  </cols>
  <sheetData>
    <row r="1" spans="1:17" ht="24" x14ac:dyDescent="0.4">
      <c r="A1" s="108" t="s">
        <v>0</v>
      </c>
      <c r="B1" s="109"/>
      <c r="C1" s="109"/>
      <c r="D1" s="109"/>
      <c r="E1" s="109"/>
      <c r="F1" s="109"/>
      <c r="G1" s="109"/>
      <c r="H1" s="109"/>
      <c r="I1" s="109"/>
      <c r="J1" s="110"/>
      <c r="K1" s="1"/>
      <c r="L1" s="2"/>
      <c r="M1" s="2"/>
      <c r="N1" s="2"/>
      <c r="O1" s="3"/>
      <c r="P1" s="4" t="s">
        <v>1</v>
      </c>
      <c r="Q1" s="2"/>
    </row>
    <row r="2" spans="1:17" ht="18.75" x14ac:dyDescent="0.3">
      <c r="A2" s="111" t="s">
        <v>2</v>
      </c>
      <c r="B2" s="109"/>
      <c r="C2" s="109"/>
      <c r="D2" s="109"/>
      <c r="E2" s="109"/>
      <c r="F2" s="109"/>
      <c r="G2" s="109"/>
      <c r="H2" s="109"/>
      <c r="I2" s="109"/>
      <c r="J2" s="110"/>
      <c r="K2" s="2"/>
      <c r="L2" s="2"/>
      <c r="M2" s="2"/>
      <c r="N2" s="2"/>
      <c r="O2" s="5"/>
      <c r="P2" s="4" t="s">
        <v>3</v>
      </c>
      <c r="Q2" s="2"/>
    </row>
    <row r="3" spans="1:17" ht="18.75" customHeight="1" x14ac:dyDescent="0.25">
      <c r="A3" s="112" t="s">
        <v>165</v>
      </c>
      <c r="B3" s="113"/>
      <c r="C3" s="113"/>
      <c r="D3" s="113"/>
      <c r="E3" s="113"/>
      <c r="F3" s="113"/>
      <c r="G3" s="113"/>
      <c r="H3" s="113"/>
      <c r="I3" s="113"/>
      <c r="J3" s="114"/>
      <c r="K3" s="6"/>
      <c r="L3" s="6"/>
      <c r="N3" s="6"/>
      <c r="O3" s="6"/>
      <c r="P3" s="6"/>
      <c r="Q3" s="6"/>
    </row>
    <row r="4" spans="1:17" ht="24" x14ac:dyDescent="0.4">
      <c r="A4" s="108" t="s">
        <v>4</v>
      </c>
      <c r="B4" s="109"/>
      <c r="C4" s="109"/>
      <c r="D4" s="109"/>
      <c r="E4" s="109"/>
      <c r="F4" s="109"/>
      <c r="G4" s="109"/>
      <c r="H4" s="109"/>
      <c r="I4" s="109"/>
      <c r="J4" s="110"/>
      <c r="K4" s="2"/>
      <c r="L4" s="2"/>
      <c r="M4" s="6"/>
      <c r="N4" s="2"/>
      <c r="O4" s="2"/>
      <c r="P4" s="2"/>
      <c r="Q4" s="2"/>
    </row>
    <row r="5" spans="1:17" x14ac:dyDescent="0.25">
      <c r="A5" s="115" t="s">
        <v>5</v>
      </c>
      <c r="B5" s="110"/>
      <c r="C5" s="116" t="s">
        <v>6</v>
      </c>
      <c r="D5" s="109"/>
      <c r="E5" s="109"/>
      <c r="F5" s="109"/>
      <c r="G5" s="109"/>
      <c r="H5" s="109"/>
      <c r="I5" s="109"/>
      <c r="J5" s="110"/>
      <c r="K5" s="2"/>
      <c r="L5" s="2"/>
      <c r="M5" s="2"/>
      <c r="N5" s="2"/>
      <c r="O5" s="2"/>
      <c r="P5" s="2"/>
      <c r="Q5" s="2"/>
    </row>
    <row r="6" spans="1:17" ht="45" customHeight="1" x14ac:dyDescent="0.25">
      <c r="A6" s="117" t="s">
        <v>7</v>
      </c>
      <c r="B6" s="110"/>
      <c r="C6" s="118" t="s">
        <v>8</v>
      </c>
      <c r="D6" s="109"/>
      <c r="E6" s="109"/>
      <c r="F6" s="109"/>
      <c r="G6" s="109"/>
      <c r="H6" s="109"/>
      <c r="I6" s="109"/>
      <c r="J6" s="110"/>
      <c r="K6" s="2"/>
      <c r="L6" s="2"/>
      <c r="M6" s="2"/>
      <c r="N6" s="2"/>
      <c r="O6" s="2"/>
      <c r="P6" s="2"/>
      <c r="Q6" s="2"/>
    </row>
    <row r="7" spans="1:17" x14ac:dyDescent="0.25">
      <c r="A7" s="117" t="s">
        <v>9</v>
      </c>
      <c r="B7" s="110"/>
      <c r="C7" s="119" t="s">
        <v>10</v>
      </c>
      <c r="D7" s="109"/>
      <c r="E7" s="109"/>
      <c r="F7" s="109"/>
      <c r="G7" s="109"/>
      <c r="H7" s="109"/>
      <c r="I7" s="109"/>
      <c r="J7" s="110"/>
      <c r="K7" s="2"/>
      <c r="L7" s="2"/>
      <c r="M7" s="2"/>
      <c r="N7" s="2"/>
      <c r="O7" s="2"/>
      <c r="P7" s="2"/>
      <c r="Q7" s="2"/>
    </row>
    <row r="8" spans="1:17" x14ac:dyDescent="0.25">
      <c r="A8" s="117" t="s">
        <v>11</v>
      </c>
      <c r="B8" s="110"/>
      <c r="C8" s="119" t="s">
        <v>12</v>
      </c>
      <c r="D8" s="109"/>
      <c r="E8" s="109"/>
      <c r="F8" s="109"/>
      <c r="G8" s="109"/>
      <c r="H8" s="109"/>
      <c r="I8" s="109"/>
      <c r="J8" s="110"/>
      <c r="K8" s="2"/>
      <c r="L8" s="2"/>
      <c r="M8" s="2"/>
      <c r="N8" s="2"/>
      <c r="O8" s="2"/>
      <c r="P8" s="2"/>
      <c r="Q8" s="2"/>
    </row>
    <row r="9" spans="1:17" x14ac:dyDescent="0.25">
      <c r="A9" s="120" t="s">
        <v>13</v>
      </c>
      <c r="B9" s="110"/>
      <c r="C9" s="121" t="s">
        <v>169</v>
      </c>
      <c r="D9" s="122"/>
      <c r="E9" s="122"/>
      <c r="F9" s="122"/>
      <c r="G9" s="122"/>
      <c r="H9" s="122"/>
      <c r="I9" s="122"/>
      <c r="J9" s="123"/>
      <c r="K9" s="6"/>
      <c r="L9" s="6"/>
      <c r="M9" s="6"/>
      <c r="N9" s="6"/>
      <c r="O9" s="6"/>
      <c r="P9" s="6"/>
      <c r="Q9" s="6"/>
    </row>
    <row r="10" spans="1:17" x14ac:dyDescent="0.25">
      <c r="A10" s="117" t="s">
        <v>14</v>
      </c>
      <c r="B10" s="110"/>
      <c r="C10" s="121"/>
      <c r="D10" s="122"/>
      <c r="E10" s="122"/>
      <c r="F10" s="122"/>
      <c r="G10" s="122"/>
      <c r="H10" s="122"/>
      <c r="I10" s="122"/>
      <c r="J10" s="123"/>
      <c r="K10" s="2"/>
      <c r="L10" s="2"/>
      <c r="M10" s="2"/>
      <c r="N10" s="2"/>
      <c r="O10" s="2"/>
      <c r="P10" s="2"/>
      <c r="Q10" s="2"/>
    </row>
    <row r="11" spans="1:17" ht="33" customHeight="1" x14ac:dyDescent="0.25">
      <c r="A11" s="124" t="s">
        <v>15</v>
      </c>
      <c r="B11" s="124" t="s">
        <v>16</v>
      </c>
      <c r="C11" s="126" t="s">
        <v>17</v>
      </c>
      <c r="D11" s="126" t="s">
        <v>18</v>
      </c>
      <c r="E11" s="124" t="s">
        <v>19</v>
      </c>
      <c r="F11" s="124" t="s">
        <v>15</v>
      </c>
      <c r="G11" s="124" t="s">
        <v>16</v>
      </c>
      <c r="H11" s="126" t="s">
        <v>17</v>
      </c>
      <c r="I11" s="126" t="s">
        <v>18</v>
      </c>
      <c r="J11" s="124" t="s">
        <v>19</v>
      </c>
      <c r="K11" s="2"/>
      <c r="L11" s="175" t="s">
        <v>16</v>
      </c>
      <c r="M11" s="176" t="s">
        <v>293</v>
      </c>
      <c r="N11" s="176"/>
      <c r="O11" s="2"/>
      <c r="P11" s="2"/>
      <c r="Q11" s="2"/>
    </row>
    <row r="12" spans="1:17" ht="13.5" customHeight="1" x14ac:dyDescent="0.25">
      <c r="A12" s="125"/>
      <c r="B12" s="125"/>
      <c r="C12" s="125"/>
      <c r="D12" s="125"/>
      <c r="E12" s="125"/>
      <c r="F12" s="125"/>
      <c r="G12" s="125"/>
      <c r="H12" s="125"/>
      <c r="I12" s="125"/>
      <c r="J12" s="125"/>
      <c r="K12" s="2"/>
      <c r="L12" s="175"/>
      <c r="M12" s="7" t="s">
        <v>17</v>
      </c>
      <c r="N12" s="2" t="s">
        <v>18</v>
      </c>
      <c r="O12" s="2"/>
      <c r="P12" s="2"/>
      <c r="Q12" s="2"/>
    </row>
    <row r="13" spans="1:17" x14ac:dyDescent="0.25">
      <c r="A13" s="8">
        <v>1</v>
      </c>
      <c r="B13" s="9" t="s">
        <v>20</v>
      </c>
      <c r="C13" s="38">
        <v>0</v>
      </c>
      <c r="D13" s="10">
        <v>220</v>
      </c>
      <c r="E13" s="11">
        <f t="shared" ref="E13:E60" si="0">SUM(C13,D13)</f>
        <v>220</v>
      </c>
      <c r="F13" s="8">
        <v>49</v>
      </c>
      <c r="G13" s="12" t="s">
        <v>21</v>
      </c>
      <c r="H13" s="38">
        <v>0</v>
      </c>
      <c r="I13" s="10">
        <v>220</v>
      </c>
      <c r="J13" s="8">
        <f t="shared" ref="J13:J60" si="1">SUM(H13,I13)</f>
        <v>220</v>
      </c>
      <c r="K13" s="2"/>
      <c r="L13" s="2"/>
      <c r="M13" s="7"/>
      <c r="N13" s="7"/>
      <c r="O13" s="2"/>
      <c r="P13" s="2"/>
      <c r="Q13" s="2"/>
    </row>
    <row r="14" spans="1:17" x14ac:dyDescent="0.25">
      <c r="A14" s="8">
        <f t="shared" ref="A14:A36" si="2">A13+1</f>
        <v>2</v>
      </c>
      <c r="B14" s="9" t="s">
        <v>22</v>
      </c>
      <c r="C14" s="38">
        <v>0</v>
      </c>
      <c r="D14" s="10">
        <v>220</v>
      </c>
      <c r="E14" s="11">
        <f t="shared" si="0"/>
        <v>220</v>
      </c>
      <c r="F14" s="8">
        <f t="shared" ref="F14:F36" si="3">F13+1</f>
        <v>50</v>
      </c>
      <c r="G14" s="12" t="s">
        <v>23</v>
      </c>
      <c r="H14" s="38">
        <v>0</v>
      </c>
      <c r="I14" s="10">
        <v>220</v>
      </c>
      <c r="J14" s="8">
        <f t="shared" si="1"/>
        <v>220</v>
      </c>
      <c r="K14" s="2"/>
      <c r="L14" s="2" t="s">
        <v>20</v>
      </c>
      <c r="M14" s="7">
        <f>AVERAGE(C13:C16)</f>
        <v>0</v>
      </c>
      <c r="N14" s="7">
        <f>AVERAGE(D13:D16)</f>
        <v>220</v>
      </c>
      <c r="O14" s="2"/>
      <c r="P14" s="2"/>
      <c r="Q14" s="2"/>
    </row>
    <row r="15" spans="1:17" x14ac:dyDescent="0.25">
      <c r="A15" s="8">
        <f t="shared" si="2"/>
        <v>3</v>
      </c>
      <c r="B15" s="9" t="s">
        <v>24</v>
      </c>
      <c r="C15" s="38">
        <v>0</v>
      </c>
      <c r="D15" s="10">
        <v>220</v>
      </c>
      <c r="E15" s="11">
        <f t="shared" si="0"/>
        <v>220</v>
      </c>
      <c r="F15" s="8">
        <f t="shared" si="3"/>
        <v>51</v>
      </c>
      <c r="G15" s="12" t="s">
        <v>25</v>
      </c>
      <c r="H15" s="38">
        <v>0</v>
      </c>
      <c r="I15" s="10">
        <v>220</v>
      </c>
      <c r="J15" s="8">
        <f t="shared" si="1"/>
        <v>220</v>
      </c>
      <c r="K15" s="2"/>
      <c r="L15" s="2" t="s">
        <v>28</v>
      </c>
      <c r="M15" s="7">
        <f>AVERAGE(C17:C20)</f>
        <v>0</v>
      </c>
      <c r="N15" s="7">
        <f>AVERAGE(D17:D20)</f>
        <v>220</v>
      </c>
      <c r="O15" s="2"/>
      <c r="P15" s="2"/>
      <c r="Q15" s="2"/>
    </row>
    <row r="16" spans="1:17" x14ac:dyDescent="0.25">
      <c r="A16" s="8">
        <f t="shared" si="2"/>
        <v>4</v>
      </c>
      <c r="B16" s="9" t="s">
        <v>26</v>
      </c>
      <c r="C16" s="38">
        <v>0</v>
      </c>
      <c r="D16" s="10">
        <v>220</v>
      </c>
      <c r="E16" s="11">
        <f t="shared" si="0"/>
        <v>220</v>
      </c>
      <c r="F16" s="8">
        <f t="shared" si="3"/>
        <v>52</v>
      </c>
      <c r="G16" s="12" t="s">
        <v>27</v>
      </c>
      <c r="H16" s="38">
        <v>0</v>
      </c>
      <c r="I16" s="10">
        <v>220</v>
      </c>
      <c r="J16" s="8">
        <f t="shared" si="1"/>
        <v>220</v>
      </c>
      <c r="K16" s="2"/>
      <c r="L16" s="2" t="s">
        <v>36</v>
      </c>
      <c r="M16" s="7">
        <f>AVERAGE(C21:C24)</f>
        <v>0</v>
      </c>
      <c r="N16" s="7">
        <f>AVERAGE(D21:D24)</f>
        <v>220</v>
      </c>
      <c r="O16" s="2"/>
      <c r="P16" s="2"/>
      <c r="Q16" s="2"/>
    </row>
    <row r="17" spans="1:17" x14ac:dyDescent="0.25">
      <c r="A17" s="8">
        <f t="shared" si="2"/>
        <v>5</v>
      </c>
      <c r="B17" s="9" t="s">
        <v>28</v>
      </c>
      <c r="C17" s="38">
        <v>0</v>
      </c>
      <c r="D17" s="10">
        <v>220</v>
      </c>
      <c r="E17" s="11">
        <f t="shared" si="0"/>
        <v>220</v>
      </c>
      <c r="F17" s="8">
        <f t="shared" si="3"/>
        <v>53</v>
      </c>
      <c r="G17" s="12" t="s">
        <v>29</v>
      </c>
      <c r="H17" s="38">
        <v>0</v>
      </c>
      <c r="I17" s="10">
        <v>220</v>
      </c>
      <c r="J17" s="8">
        <f t="shared" si="1"/>
        <v>220</v>
      </c>
      <c r="K17" s="2"/>
      <c r="L17" s="2" t="s">
        <v>44</v>
      </c>
      <c r="M17" s="7">
        <f>AVERAGE(C25:C28)</f>
        <v>0</v>
      </c>
      <c r="N17" s="7">
        <f>AVERAGE(D25:D28)</f>
        <v>220</v>
      </c>
      <c r="O17" s="2"/>
      <c r="P17" s="2"/>
      <c r="Q17" s="2"/>
    </row>
    <row r="18" spans="1:17" x14ac:dyDescent="0.25">
      <c r="A18" s="8">
        <f t="shared" si="2"/>
        <v>6</v>
      </c>
      <c r="B18" s="9" t="s">
        <v>30</v>
      </c>
      <c r="C18" s="38">
        <v>0</v>
      </c>
      <c r="D18" s="10">
        <v>220</v>
      </c>
      <c r="E18" s="11">
        <f t="shared" si="0"/>
        <v>220</v>
      </c>
      <c r="F18" s="8">
        <f t="shared" si="3"/>
        <v>54</v>
      </c>
      <c r="G18" s="12" t="s">
        <v>31</v>
      </c>
      <c r="H18" s="38">
        <v>0</v>
      </c>
      <c r="I18" s="10">
        <v>220</v>
      </c>
      <c r="J18" s="8">
        <f t="shared" si="1"/>
        <v>220</v>
      </c>
      <c r="K18" s="2"/>
      <c r="L18" s="2" t="s">
        <v>52</v>
      </c>
      <c r="M18" s="7">
        <f>AVERAGE(C29:C32)</f>
        <v>0</v>
      </c>
      <c r="N18" s="7">
        <f>AVERAGE(D29:D32)</f>
        <v>220</v>
      </c>
      <c r="O18" s="2"/>
      <c r="P18" s="2"/>
      <c r="Q18" s="2"/>
    </row>
    <row r="19" spans="1:17" x14ac:dyDescent="0.25">
      <c r="A19" s="8">
        <f t="shared" si="2"/>
        <v>7</v>
      </c>
      <c r="B19" s="9" t="s">
        <v>32</v>
      </c>
      <c r="C19" s="38">
        <v>0</v>
      </c>
      <c r="D19" s="10">
        <v>220</v>
      </c>
      <c r="E19" s="11">
        <f t="shared" si="0"/>
        <v>220</v>
      </c>
      <c r="F19" s="8">
        <f t="shared" si="3"/>
        <v>55</v>
      </c>
      <c r="G19" s="12" t="s">
        <v>33</v>
      </c>
      <c r="H19" s="38">
        <v>0</v>
      </c>
      <c r="I19" s="10">
        <v>220</v>
      </c>
      <c r="J19" s="8">
        <f t="shared" si="1"/>
        <v>220</v>
      </c>
      <c r="K19" s="2"/>
      <c r="L19" s="2" t="s">
        <v>60</v>
      </c>
      <c r="M19" s="7">
        <f>AVERAGE(C33:C36)</f>
        <v>0</v>
      </c>
      <c r="N19" s="7">
        <f>AVERAGE(D33:D36)</f>
        <v>220</v>
      </c>
      <c r="O19" s="2"/>
      <c r="P19" s="2"/>
      <c r="Q19" s="2"/>
    </row>
    <row r="20" spans="1:17" x14ac:dyDescent="0.25">
      <c r="A20" s="8">
        <f t="shared" si="2"/>
        <v>8</v>
      </c>
      <c r="B20" s="9" t="s">
        <v>34</v>
      </c>
      <c r="C20" s="38">
        <v>0</v>
      </c>
      <c r="D20" s="10">
        <v>220</v>
      </c>
      <c r="E20" s="11">
        <f t="shared" si="0"/>
        <v>220</v>
      </c>
      <c r="F20" s="8">
        <f t="shared" si="3"/>
        <v>56</v>
      </c>
      <c r="G20" s="12" t="s">
        <v>35</v>
      </c>
      <c r="H20" s="38">
        <v>0</v>
      </c>
      <c r="I20" s="10">
        <v>220</v>
      </c>
      <c r="J20" s="8">
        <f t="shared" si="1"/>
        <v>220</v>
      </c>
      <c r="K20" s="2"/>
      <c r="L20" s="2" t="s">
        <v>68</v>
      </c>
      <c r="M20" s="7">
        <f>AVERAGE(C37:C40)</f>
        <v>0</v>
      </c>
      <c r="N20" s="7">
        <f>AVERAGE(D37:D40)</f>
        <v>220</v>
      </c>
      <c r="O20" s="2"/>
      <c r="P20" s="2"/>
      <c r="Q20" s="2"/>
    </row>
    <row r="21" spans="1:17" ht="15.75" customHeight="1" x14ac:dyDescent="0.25">
      <c r="A21" s="8">
        <f t="shared" si="2"/>
        <v>9</v>
      </c>
      <c r="B21" s="9" t="s">
        <v>36</v>
      </c>
      <c r="C21" s="38">
        <v>0</v>
      </c>
      <c r="D21" s="10">
        <v>220</v>
      </c>
      <c r="E21" s="11">
        <f t="shared" si="0"/>
        <v>220</v>
      </c>
      <c r="F21" s="8">
        <f t="shared" si="3"/>
        <v>57</v>
      </c>
      <c r="G21" s="12" t="s">
        <v>37</v>
      </c>
      <c r="H21" s="38">
        <v>0</v>
      </c>
      <c r="I21" s="10">
        <v>220</v>
      </c>
      <c r="J21" s="8">
        <f t="shared" si="1"/>
        <v>220</v>
      </c>
      <c r="K21" s="2"/>
      <c r="L21" s="2" t="s">
        <v>76</v>
      </c>
      <c r="M21" s="7">
        <f>AVERAGE(C41:C44)</f>
        <v>0</v>
      </c>
      <c r="N21" s="7">
        <f>AVERAGE(D41:D44)</f>
        <v>220</v>
      </c>
      <c r="O21" s="2"/>
      <c r="P21" s="2"/>
      <c r="Q21" s="2"/>
    </row>
    <row r="22" spans="1:17" ht="15.75" customHeight="1" x14ac:dyDescent="0.25">
      <c r="A22" s="8">
        <f t="shared" si="2"/>
        <v>10</v>
      </c>
      <c r="B22" s="9" t="s">
        <v>38</v>
      </c>
      <c r="C22" s="38">
        <v>0</v>
      </c>
      <c r="D22" s="10">
        <v>220</v>
      </c>
      <c r="E22" s="11">
        <f t="shared" si="0"/>
        <v>220</v>
      </c>
      <c r="F22" s="8">
        <f t="shared" si="3"/>
        <v>58</v>
      </c>
      <c r="G22" s="12" t="s">
        <v>39</v>
      </c>
      <c r="H22" s="38">
        <v>0</v>
      </c>
      <c r="I22" s="10">
        <v>220</v>
      </c>
      <c r="J22" s="8">
        <f t="shared" si="1"/>
        <v>220</v>
      </c>
      <c r="K22" s="2"/>
      <c r="L22" s="2" t="s">
        <v>84</v>
      </c>
      <c r="M22" s="7">
        <f>AVERAGE(C45:C48)</f>
        <v>0</v>
      </c>
      <c r="N22" s="7">
        <f>AVERAGE(D45:D48)</f>
        <v>220</v>
      </c>
      <c r="O22" s="2"/>
      <c r="P22" s="2"/>
      <c r="Q22" s="2"/>
    </row>
    <row r="23" spans="1:17" ht="15.75" customHeight="1" x14ac:dyDescent="0.25">
      <c r="A23" s="8">
        <f t="shared" si="2"/>
        <v>11</v>
      </c>
      <c r="B23" s="9" t="s">
        <v>40</v>
      </c>
      <c r="C23" s="38">
        <v>0</v>
      </c>
      <c r="D23" s="10">
        <v>220</v>
      </c>
      <c r="E23" s="11">
        <f t="shared" si="0"/>
        <v>220</v>
      </c>
      <c r="F23" s="8">
        <f t="shared" si="3"/>
        <v>59</v>
      </c>
      <c r="G23" s="12" t="s">
        <v>41</v>
      </c>
      <c r="H23" s="38">
        <v>0</v>
      </c>
      <c r="I23" s="10">
        <v>220</v>
      </c>
      <c r="J23" s="8">
        <f t="shared" si="1"/>
        <v>220</v>
      </c>
      <c r="K23" s="2"/>
      <c r="L23" s="2" t="s">
        <v>92</v>
      </c>
      <c r="M23" s="7">
        <f>AVERAGE(C49:C52)</f>
        <v>0</v>
      </c>
      <c r="N23" s="7">
        <f>AVERAGE(D49:D52)</f>
        <v>220</v>
      </c>
      <c r="O23" s="2"/>
      <c r="P23" s="2"/>
      <c r="Q23" s="2"/>
    </row>
    <row r="24" spans="1:17" ht="15.75" customHeight="1" x14ac:dyDescent="0.25">
      <c r="A24" s="8">
        <f t="shared" si="2"/>
        <v>12</v>
      </c>
      <c r="B24" s="9" t="s">
        <v>42</v>
      </c>
      <c r="C24" s="38">
        <v>0</v>
      </c>
      <c r="D24" s="10">
        <v>220</v>
      </c>
      <c r="E24" s="11">
        <f t="shared" si="0"/>
        <v>220</v>
      </c>
      <c r="F24" s="8">
        <f t="shared" si="3"/>
        <v>60</v>
      </c>
      <c r="G24" s="12" t="s">
        <v>43</v>
      </c>
      <c r="H24" s="38">
        <v>0</v>
      </c>
      <c r="I24" s="10">
        <v>220</v>
      </c>
      <c r="J24" s="8">
        <f t="shared" si="1"/>
        <v>220</v>
      </c>
      <c r="K24" s="2"/>
      <c r="L24" s="13" t="s">
        <v>100</v>
      </c>
      <c r="M24" s="7">
        <f>AVERAGE(C53:C56)</f>
        <v>0</v>
      </c>
      <c r="N24" s="7">
        <f>AVERAGE(D53:D56)</f>
        <v>220</v>
      </c>
      <c r="O24" s="2"/>
      <c r="P24" s="2"/>
      <c r="Q24" s="2"/>
    </row>
    <row r="25" spans="1:17" ht="15.75" customHeight="1" x14ac:dyDescent="0.25">
      <c r="A25" s="8">
        <f t="shared" si="2"/>
        <v>13</v>
      </c>
      <c r="B25" s="9" t="s">
        <v>44</v>
      </c>
      <c r="C25" s="38">
        <v>0</v>
      </c>
      <c r="D25" s="10">
        <v>220</v>
      </c>
      <c r="E25" s="11">
        <f t="shared" si="0"/>
        <v>220</v>
      </c>
      <c r="F25" s="8">
        <f t="shared" si="3"/>
        <v>61</v>
      </c>
      <c r="G25" s="12" t="s">
        <v>45</v>
      </c>
      <c r="H25" s="38">
        <v>0</v>
      </c>
      <c r="I25" s="10">
        <v>220</v>
      </c>
      <c r="J25" s="8">
        <f t="shared" si="1"/>
        <v>220</v>
      </c>
      <c r="K25" s="2"/>
      <c r="L25" s="16" t="s">
        <v>108</v>
      </c>
      <c r="M25" s="7">
        <f>AVERAGE(C57:C60)</f>
        <v>0</v>
      </c>
      <c r="N25" s="7">
        <f>AVERAGE(D57:D60)</f>
        <v>220</v>
      </c>
      <c r="O25" s="2"/>
      <c r="P25" s="2"/>
      <c r="Q25" s="2"/>
    </row>
    <row r="26" spans="1:17" ht="15.75" customHeight="1" x14ac:dyDescent="0.25">
      <c r="A26" s="8">
        <f t="shared" si="2"/>
        <v>14</v>
      </c>
      <c r="B26" s="9" t="s">
        <v>46</v>
      </c>
      <c r="C26" s="38">
        <v>0</v>
      </c>
      <c r="D26" s="10">
        <v>220</v>
      </c>
      <c r="E26" s="11">
        <f t="shared" si="0"/>
        <v>220</v>
      </c>
      <c r="F26" s="8">
        <f t="shared" si="3"/>
        <v>62</v>
      </c>
      <c r="G26" s="12" t="s">
        <v>47</v>
      </c>
      <c r="H26" s="38">
        <v>0</v>
      </c>
      <c r="I26" s="10">
        <v>220</v>
      </c>
      <c r="J26" s="8">
        <f t="shared" si="1"/>
        <v>220</v>
      </c>
      <c r="K26" s="2"/>
      <c r="L26" s="16" t="s">
        <v>21</v>
      </c>
      <c r="M26" s="7">
        <f>AVERAGE(H13:H16)</f>
        <v>0</v>
      </c>
      <c r="N26" s="7">
        <f>AVERAGE(I13:I16)</f>
        <v>220</v>
      </c>
      <c r="O26" s="2"/>
      <c r="P26" s="2"/>
      <c r="Q26" s="2"/>
    </row>
    <row r="27" spans="1:17" ht="15.75" customHeight="1" x14ac:dyDescent="0.25">
      <c r="A27" s="8">
        <f t="shared" si="2"/>
        <v>15</v>
      </c>
      <c r="B27" s="9" t="s">
        <v>48</v>
      </c>
      <c r="C27" s="38">
        <v>0</v>
      </c>
      <c r="D27" s="10">
        <v>220</v>
      </c>
      <c r="E27" s="11">
        <f t="shared" si="0"/>
        <v>220</v>
      </c>
      <c r="F27" s="8">
        <f t="shared" si="3"/>
        <v>63</v>
      </c>
      <c r="G27" s="12" t="s">
        <v>49</v>
      </c>
      <c r="H27" s="38">
        <v>0</v>
      </c>
      <c r="I27" s="10">
        <v>220</v>
      </c>
      <c r="J27" s="8">
        <f t="shared" si="1"/>
        <v>220</v>
      </c>
      <c r="K27" s="2"/>
      <c r="L27" s="24" t="s">
        <v>29</v>
      </c>
      <c r="M27" s="7">
        <f>AVERAGE(H17:H20)</f>
        <v>0</v>
      </c>
      <c r="N27" s="7">
        <f>AVERAGE(I17:I20)</f>
        <v>220</v>
      </c>
      <c r="O27" s="2"/>
      <c r="P27" s="2"/>
      <c r="Q27" s="2"/>
    </row>
    <row r="28" spans="1:17" ht="15.75" customHeight="1" x14ac:dyDescent="0.25">
      <c r="A28" s="8">
        <f t="shared" si="2"/>
        <v>16</v>
      </c>
      <c r="B28" s="9" t="s">
        <v>50</v>
      </c>
      <c r="C28" s="38">
        <v>0</v>
      </c>
      <c r="D28" s="10">
        <v>220</v>
      </c>
      <c r="E28" s="11">
        <f t="shared" si="0"/>
        <v>220</v>
      </c>
      <c r="F28" s="8">
        <f t="shared" si="3"/>
        <v>64</v>
      </c>
      <c r="G28" s="12" t="s">
        <v>51</v>
      </c>
      <c r="H28" s="38">
        <v>0</v>
      </c>
      <c r="I28" s="10">
        <v>220</v>
      </c>
      <c r="J28" s="8">
        <f t="shared" si="1"/>
        <v>220</v>
      </c>
      <c r="K28" s="2"/>
      <c r="L28" s="2" t="s">
        <v>37</v>
      </c>
      <c r="M28" s="7">
        <f>AVERAGE(H21:H24)</f>
        <v>0</v>
      </c>
      <c r="N28" s="7">
        <f>AVERAGE(I21:I24)</f>
        <v>220</v>
      </c>
      <c r="O28" s="2"/>
      <c r="P28" s="2"/>
      <c r="Q28" s="2"/>
    </row>
    <row r="29" spans="1:17" ht="15.75" customHeight="1" x14ac:dyDescent="0.25">
      <c r="A29" s="8">
        <f t="shared" si="2"/>
        <v>17</v>
      </c>
      <c r="B29" s="9" t="s">
        <v>52</v>
      </c>
      <c r="C29" s="38">
        <v>0</v>
      </c>
      <c r="D29" s="10">
        <v>220</v>
      </c>
      <c r="E29" s="11">
        <f t="shared" si="0"/>
        <v>220</v>
      </c>
      <c r="F29" s="8">
        <f t="shared" si="3"/>
        <v>65</v>
      </c>
      <c r="G29" s="12" t="s">
        <v>53</v>
      </c>
      <c r="H29" s="38">
        <v>0</v>
      </c>
      <c r="I29" s="10">
        <v>220</v>
      </c>
      <c r="J29" s="8">
        <f t="shared" si="1"/>
        <v>220</v>
      </c>
      <c r="K29" s="2"/>
      <c r="L29" s="2" t="s">
        <v>45</v>
      </c>
      <c r="M29" s="7">
        <f>AVERAGE(H25:H28)</f>
        <v>0</v>
      </c>
      <c r="N29" s="7">
        <f>AVERAGE(I25:I28)</f>
        <v>220</v>
      </c>
      <c r="O29" s="2"/>
      <c r="P29" s="2"/>
      <c r="Q29" s="2"/>
    </row>
    <row r="30" spans="1:17" ht="15.75" customHeight="1" x14ac:dyDescent="0.25">
      <c r="A30" s="8">
        <f t="shared" si="2"/>
        <v>18</v>
      </c>
      <c r="B30" s="9" t="s">
        <v>54</v>
      </c>
      <c r="C30" s="38">
        <v>0</v>
      </c>
      <c r="D30" s="10">
        <v>220</v>
      </c>
      <c r="E30" s="11">
        <f t="shared" si="0"/>
        <v>220</v>
      </c>
      <c r="F30" s="8">
        <f t="shared" si="3"/>
        <v>66</v>
      </c>
      <c r="G30" s="12" t="s">
        <v>55</v>
      </c>
      <c r="H30" s="38">
        <v>0</v>
      </c>
      <c r="I30" s="10">
        <v>220</v>
      </c>
      <c r="J30" s="8">
        <f t="shared" si="1"/>
        <v>220</v>
      </c>
      <c r="K30" s="2"/>
      <c r="L30" s="2" t="s">
        <v>53</v>
      </c>
      <c r="M30" s="7">
        <f>AVERAGE(H29:H32)</f>
        <v>0</v>
      </c>
      <c r="N30" s="7">
        <f>AVERAGE(I29:I32)</f>
        <v>220</v>
      </c>
      <c r="O30" s="2"/>
      <c r="P30" s="2"/>
      <c r="Q30" s="2"/>
    </row>
    <row r="31" spans="1:17" ht="15.75" customHeight="1" x14ac:dyDescent="0.25">
      <c r="A31" s="8">
        <f t="shared" si="2"/>
        <v>19</v>
      </c>
      <c r="B31" s="9" t="s">
        <v>56</v>
      </c>
      <c r="C31" s="38">
        <v>0</v>
      </c>
      <c r="D31" s="10">
        <v>220</v>
      </c>
      <c r="E31" s="11">
        <f t="shared" si="0"/>
        <v>220</v>
      </c>
      <c r="F31" s="8">
        <f t="shared" si="3"/>
        <v>67</v>
      </c>
      <c r="G31" s="12" t="s">
        <v>57</v>
      </c>
      <c r="H31" s="38">
        <v>0</v>
      </c>
      <c r="I31" s="10">
        <v>220</v>
      </c>
      <c r="J31" s="8">
        <f t="shared" si="1"/>
        <v>220</v>
      </c>
      <c r="K31" s="2"/>
      <c r="L31" s="2" t="s">
        <v>61</v>
      </c>
      <c r="M31" s="7">
        <f>AVERAGE(H33:H36)</f>
        <v>0</v>
      </c>
      <c r="N31" s="7">
        <f>AVERAGE(I33:I36)</f>
        <v>220</v>
      </c>
      <c r="O31" s="2"/>
      <c r="P31" s="2"/>
      <c r="Q31" s="2"/>
    </row>
    <row r="32" spans="1:17" ht="15.75" customHeight="1" x14ac:dyDescent="0.25">
      <c r="A32" s="8">
        <f t="shared" si="2"/>
        <v>20</v>
      </c>
      <c r="B32" s="9" t="s">
        <v>58</v>
      </c>
      <c r="C32" s="38">
        <v>0</v>
      </c>
      <c r="D32" s="10">
        <v>220</v>
      </c>
      <c r="E32" s="11">
        <f t="shared" si="0"/>
        <v>220</v>
      </c>
      <c r="F32" s="8">
        <f t="shared" si="3"/>
        <v>68</v>
      </c>
      <c r="G32" s="12" t="s">
        <v>59</v>
      </c>
      <c r="H32" s="38">
        <v>0</v>
      </c>
      <c r="I32" s="10">
        <v>220</v>
      </c>
      <c r="J32" s="8">
        <f t="shared" si="1"/>
        <v>220</v>
      </c>
      <c r="K32" s="2"/>
      <c r="L32" s="2" t="s">
        <v>69</v>
      </c>
      <c r="M32" s="7">
        <f>AVERAGE(H37:H40)</f>
        <v>0</v>
      </c>
      <c r="N32" s="7">
        <f>AVERAGE(I37:I40)</f>
        <v>220</v>
      </c>
      <c r="O32" s="2"/>
      <c r="P32" s="2"/>
      <c r="Q32" s="2"/>
    </row>
    <row r="33" spans="1:17" ht="15.75" customHeight="1" x14ac:dyDescent="0.25">
      <c r="A33" s="8">
        <f t="shared" si="2"/>
        <v>21</v>
      </c>
      <c r="B33" s="9" t="s">
        <v>60</v>
      </c>
      <c r="C33" s="38">
        <v>0</v>
      </c>
      <c r="D33" s="10">
        <v>220</v>
      </c>
      <c r="E33" s="11">
        <f t="shared" si="0"/>
        <v>220</v>
      </c>
      <c r="F33" s="8">
        <f t="shared" si="3"/>
        <v>69</v>
      </c>
      <c r="G33" s="12" t="s">
        <v>61</v>
      </c>
      <c r="H33" s="38">
        <v>0</v>
      </c>
      <c r="I33" s="10">
        <v>220</v>
      </c>
      <c r="J33" s="8">
        <f t="shared" si="1"/>
        <v>220</v>
      </c>
      <c r="K33" s="2"/>
      <c r="L33" s="2" t="s">
        <v>77</v>
      </c>
      <c r="M33" s="7">
        <f>AVERAGE(H41:H44)</f>
        <v>0</v>
      </c>
      <c r="N33" s="7">
        <f>AVERAGE(I41:I44)</f>
        <v>220</v>
      </c>
      <c r="O33" s="2"/>
      <c r="P33" s="2"/>
      <c r="Q33" s="2"/>
    </row>
    <row r="34" spans="1:17" ht="15.75" customHeight="1" x14ac:dyDescent="0.25">
      <c r="A34" s="8">
        <f t="shared" si="2"/>
        <v>22</v>
      </c>
      <c r="B34" s="9" t="s">
        <v>62</v>
      </c>
      <c r="C34" s="38">
        <v>0</v>
      </c>
      <c r="D34" s="10">
        <v>220</v>
      </c>
      <c r="E34" s="11">
        <f t="shared" si="0"/>
        <v>220</v>
      </c>
      <c r="F34" s="8">
        <f t="shared" si="3"/>
        <v>70</v>
      </c>
      <c r="G34" s="12" t="s">
        <v>63</v>
      </c>
      <c r="H34" s="38">
        <v>0</v>
      </c>
      <c r="I34" s="10">
        <v>220</v>
      </c>
      <c r="J34" s="8">
        <f t="shared" si="1"/>
        <v>220</v>
      </c>
      <c r="K34" s="2"/>
      <c r="L34" s="2" t="s">
        <v>85</v>
      </c>
      <c r="M34" s="7">
        <f>AVERAGE(H45:H48)</f>
        <v>0</v>
      </c>
      <c r="N34" s="7">
        <f>AVERAGE(I45:I48)</f>
        <v>220</v>
      </c>
      <c r="O34" s="2"/>
      <c r="P34" s="2"/>
      <c r="Q34" s="2"/>
    </row>
    <row r="35" spans="1:17" ht="15.75" customHeight="1" x14ac:dyDescent="0.25">
      <c r="A35" s="8">
        <f t="shared" si="2"/>
        <v>23</v>
      </c>
      <c r="B35" s="9" t="s">
        <v>64</v>
      </c>
      <c r="C35" s="38">
        <v>0</v>
      </c>
      <c r="D35" s="10">
        <v>220</v>
      </c>
      <c r="E35" s="11">
        <f t="shared" si="0"/>
        <v>220</v>
      </c>
      <c r="F35" s="8">
        <f t="shared" si="3"/>
        <v>71</v>
      </c>
      <c r="G35" s="12" t="s">
        <v>65</v>
      </c>
      <c r="H35" s="38">
        <v>0</v>
      </c>
      <c r="I35" s="10">
        <v>220</v>
      </c>
      <c r="J35" s="8">
        <f t="shared" si="1"/>
        <v>220</v>
      </c>
      <c r="K35" s="2"/>
      <c r="L35" s="2" t="s">
        <v>93</v>
      </c>
      <c r="M35" s="7">
        <f>AVERAGE(H49:H52)</f>
        <v>0</v>
      </c>
      <c r="N35" s="7">
        <f>AVERAGE(I49:I52)</f>
        <v>220</v>
      </c>
      <c r="O35" s="2"/>
      <c r="P35" s="2"/>
      <c r="Q35" s="2"/>
    </row>
    <row r="36" spans="1:17" ht="15.75" customHeight="1" x14ac:dyDescent="0.25">
      <c r="A36" s="8">
        <f t="shared" si="2"/>
        <v>24</v>
      </c>
      <c r="B36" s="9" t="s">
        <v>66</v>
      </c>
      <c r="C36" s="38">
        <v>0</v>
      </c>
      <c r="D36" s="10">
        <v>220</v>
      </c>
      <c r="E36" s="11">
        <f t="shared" si="0"/>
        <v>220</v>
      </c>
      <c r="F36" s="8">
        <f t="shared" si="3"/>
        <v>72</v>
      </c>
      <c r="G36" s="12" t="s">
        <v>67</v>
      </c>
      <c r="H36" s="38">
        <v>0</v>
      </c>
      <c r="I36" s="10">
        <v>220</v>
      </c>
      <c r="J36" s="8">
        <f t="shared" si="1"/>
        <v>220</v>
      </c>
      <c r="K36" s="2"/>
      <c r="L36" s="107" t="s">
        <v>101</v>
      </c>
      <c r="M36" s="7">
        <f>AVERAGE(H53:H56)</f>
        <v>0</v>
      </c>
      <c r="N36" s="7">
        <f>AVERAGE(I53:I56)</f>
        <v>220</v>
      </c>
      <c r="O36" s="2"/>
      <c r="P36" s="2"/>
      <c r="Q36" s="2"/>
    </row>
    <row r="37" spans="1:17" ht="15.75" customHeight="1" x14ac:dyDescent="0.25">
      <c r="A37" s="8">
        <v>25</v>
      </c>
      <c r="B37" s="9" t="s">
        <v>68</v>
      </c>
      <c r="C37" s="38">
        <v>0</v>
      </c>
      <c r="D37" s="10">
        <v>220</v>
      </c>
      <c r="E37" s="11">
        <f t="shared" si="0"/>
        <v>220</v>
      </c>
      <c r="F37" s="8">
        <v>73</v>
      </c>
      <c r="G37" s="12" t="s">
        <v>69</v>
      </c>
      <c r="H37" s="38">
        <v>0</v>
      </c>
      <c r="I37" s="10">
        <v>220</v>
      </c>
      <c r="J37" s="8">
        <f t="shared" si="1"/>
        <v>220</v>
      </c>
      <c r="K37" s="2"/>
      <c r="L37" s="107" t="s">
        <v>109</v>
      </c>
      <c r="M37" s="7">
        <f>AVERAGE(H57:H60)</f>
        <v>0</v>
      </c>
      <c r="N37" s="7">
        <f>AVERAGE(I57:I60)</f>
        <v>220</v>
      </c>
      <c r="O37" s="2"/>
      <c r="P37" s="2"/>
      <c r="Q37" s="2"/>
    </row>
    <row r="38" spans="1:17" ht="15.75" customHeight="1" x14ac:dyDescent="0.25">
      <c r="A38" s="8">
        <f t="shared" ref="A38:A60" si="4">A37+1</f>
        <v>26</v>
      </c>
      <c r="B38" s="9" t="s">
        <v>70</v>
      </c>
      <c r="C38" s="38">
        <v>0</v>
      </c>
      <c r="D38" s="10">
        <v>220</v>
      </c>
      <c r="E38" s="8">
        <f t="shared" si="0"/>
        <v>220</v>
      </c>
      <c r="F38" s="8">
        <f t="shared" ref="F38:F60" si="5">F37+1</f>
        <v>74</v>
      </c>
      <c r="G38" s="12" t="s">
        <v>71</v>
      </c>
      <c r="H38" s="38">
        <v>0</v>
      </c>
      <c r="I38" s="10">
        <v>220</v>
      </c>
      <c r="J38" s="8">
        <f t="shared" si="1"/>
        <v>220</v>
      </c>
      <c r="K38" s="2"/>
      <c r="L38" s="107" t="s">
        <v>294</v>
      </c>
      <c r="M38" s="107">
        <f>AVERAGE(M14:M37)</f>
        <v>0</v>
      </c>
      <c r="N38" s="107">
        <f>AVERAGE(N14:N37)</f>
        <v>220</v>
      </c>
      <c r="O38" s="2"/>
      <c r="P38" s="2"/>
      <c r="Q38" s="2"/>
    </row>
    <row r="39" spans="1:17" ht="15.75" customHeight="1" x14ac:dyDescent="0.25">
      <c r="A39" s="8">
        <f t="shared" si="4"/>
        <v>27</v>
      </c>
      <c r="B39" s="9" t="s">
        <v>72</v>
      </c>
      <c r="C39" s="38">
        <v>0</v>
      </c>
      <c r="D39" s="10">
        <v>220</v>
      </c>
      <c r="E39" s="8">
        <f t="shared" si="0"/>
        <v>220</v>
      </c>
      <c r="F39" s="8">
        <f t="shared" si="5"/>
        <v>75</v>
      </c>
      <c r="G39" s="12" t="s">
        <v>73</v>
      </c>
      <c r="H39" s="38">
        <v>0</v>
      </c>
      <c r="I39" s="10">
        <v>220</v>
      </c>
      <c r="J39" s="8">
        <f t="shared" si="1"/>
        <v>220</v>
      </c>
      <c r="K39" s="2"/>
      <c r="L39" s="2"/>
      <c r="M39" s="2"/>
      <c r="N39" s="2"/>
      <c r="O39" s="2"/>
      <c r="P39" s="2"/>
      <c r="Q39" s="2"/>
    </row>
    <row r="40" spans="1:17" ht="15.75" customHeight="1" x14ac:dyDescent="0.25">
      <c r="A40" s="8">
        <f t="shared" si="4"/>
        <v>28</v>
      </c>
      <c r="B40" s="9" t="s">
        <v>74</v>
      </c>
      <c r="C40" s="38">
        <v>0</v>
      </c>
      <c r="D40" s="10">
        <v>220</v>
      </c>
      <c r="E40" s="8">
        <f t="shared" si="0"/>
        <v>220</v>
      </c>
      <c r="F40" s="8">
        <f t="shared" si="5"/>
        <v>76</v>
      </c>
      <c r="G40" s="12" t="s">
        <v>75</v>
      </c>
      <c r="H40" s="38">
        <v>0</v>
      </c>
      <c r="I40" s="10">
        <v>220</v>
      </c>
      <c r="J40" s="8">
        <f t="shared" si="1"/>
        <v>220</v>
      </c>
      <c r="K40" s="2"/>
      <c r="L40" s="2"/>
      <c r="M40" s="2"/>
      <c r="N40" s="2"/>
      <c r="O40" s="2"/>
      <c r="P40" s="2"/>
      <c r="Q40" s="2"/>
    </row>
    <row r="41" spans="1:17" ht="15.75" customHeight="1" x14ac:dyDescent="0.25">
      <c r="A41" s="8">
        <f t="shared" si="4"/>
        <v>29</v>
      </c>
      <c r="B41" s="9" t="s">
        <v>76</v>
      </c>
      <c r="C41" s="38">
        <v>0</v>
      </c>
      <c r="D41" s="10">
        <v>220</v>
      </c>
      <c r="E41" s="8">
        <f t="shared" si="0"/>
        <v>220</v>
      </c>
      <c r="F41" s="8">
        <f t="shared" si="5"/>
        <v>77</v>
      </c>
      <c r="G41" s="12" t="s">
        <v>77</v>
      </c>
      <c r="H41" s="38">
        <v>0</v>
      </c>
      <c r="I41" s="10">
        <v>220</v>
      </c>
      <c r="J41" s="8">
        <f t="shared" si="1"/>
        <v>220</v>
      </c>
      <c r="K41" s="2"/>
      <c r="L41" s="2"/>
      <c r="M41" s="2"/>
      <c r="N41" s="2"/>
      <c r="O41" s="2"/>
      <c r="P41" s="2"/>
      <c r="Q41" s="2"/>
    </row>
    <row r="42" spans="1:17" ht="15.75" customHeight="1" x14ac:dyDescent="0.25">
      <c r="A42" s="8">
        <f t="shared" si="4"/>
        <v>30</v>
      </c>
      <c r="B42" s="9" t="s">
        <v>78</v>
      </c>
      <c r="C42" s="38">
        <v>0</v>
      </c>
      <c r="D42" s="10">
        <v>220</v>
      </c>
      <c r="E42" s="8">
        <f t="shared" si="0"/>
        <v>220</v>
      </c>
      <c r="F42" s="8">
        <f t="shared" si="5"/>
        <v>78</v>
      </c>
      <c r="G42" s="12" t="s">
        <v>79</v>
      </c>
      <c r="H42" s="38">
        <v>0</v>
      </c>
      <c r="I42" s="10">
        <v>220</v>
      </c>
      <c r="J42" s="8">
        <f t="shared" si="1"/>
        <v>220</v>
      </c>
      <c r="K42" s="2"/>
      <c r="L42" s="2"/>
      <c r="M42" s="2"/>
      <c r="N42" s="2"/>
      <c r="O42" s="2"/>
      <c r="P42" s="2"/>
      <c r="Q42" s="2"/>
    </row>
    <row r="43" spans="1:17" ht="15.75" customHeight="1" x14ac:dyDescent="0.25">
      <c r="A43" s="8">
        <f t="shared" si="4"/>
        <v>31</v>
      </c>
      <c r="B43" s="9" t="s">
        <v>80</v>
      </c>
      <c r="C43" s="38">
        <v>0</v>
      </c>
      <c r="D43" s="10">
        <v>220</v>
      </c>
      <c r="E43" s="8">
        <f t="shared" si="0"/>
        <v>220</v>
      </c>
      <c r="F43" s="8">
        <f t="shared" si="5"/>
        <v>79</v>
      </c>
      <c r="G43" s="12" t="s">
        <v>81</v>
      </c>
      <c r="H43" s="38">
        <v>0</v>
      </c>
      <c r="I43" s="10">
        <v>220</v>
      </c>
      <c r="J43" s="8">
        <f t="shared" si="1"/>
        <v>220</v>
      </c>
      <c r="K43" s="2"/>
      <c r="L43" s="2"/>
      <c r="M43" s="2"/>
      <c r="N43" s="2"/>
      <c r="O43" s="2"/>
      <c r="P43" s="2"/>
      <c r="Q43" s="2"/>
    </row>
    <row r="44" spans="1:17" ht="15.75" customHeight="1" x14ac:dyDescent="0.25">
      <c r="A44" s="8">
        <f t="shared" si="4"/>
        <v>32</v>
      </c>
      <c r="B44" s="9" t="s">
        <v>82</v>
      </c>
      <c r="C44" s="38">
        <v>0</v>
      </c>
      <c r="D44" s="10">
        <v>220</v>
      </c>
      <c r="E44" s="8">
        <f t="shared" si="0"/>
        <v>220</v>
      </c>
      <c r="F44" s="8">
        <f t="shared" si="5"/>
        <v>80</v>
      </c>
      <c r="G44" s="12" t="s">
        <v>83</v>
      </c>
      <c r="H44" s="38">
        <v>0</v>
      </c>
      <c r="I44" s="10">
        <v>220</v>
      </c>
      <c r="J44" s="8">
        <f t="shared" si="1"/>
        <v>220</v>
      </c>
      <c r="K44" s="2"/>
      <c r="L44" s="2"/>
      <c r="M44" s="2"/>
      <c r="N44" s="2"/>
      <c r="O44" s="2"/>
      <c r="P44" s="2"/>
      <c r="Q44" s="2"/>
    </row>
    <row r="45" spans="1:17" ht="15.75" customHeight="1" x14ac:dyDescent="0.25">
      <c r="A45" s="8">
        <f t="shared" si="4"/>
        <v>33</v>
      </c>
      <c r="B45" s="9" t="s">
        <v>84</v>
      </c>
      <c r="C45" s="38">
        <v>0</v>
      </c>
      <c r="D45" s="10">
        <v>220</v>
      </c>
      <c r="E45" s="8">
        <f t="shared" si="0"/>
        <v>220</v>
      </c>
      <c r="F45" s="8">
        <f t="shared" si="5"/>
        <v>81</v>
      </c>
      <c r="G45" s="12" t="s">
        <v>85</v>
      </c>
      <c r="H45" s="38">
        <v>0</v>
      </c>
      <c r="I45" s="10">
        <v>220</v>
      </c>
      <c r="J45" s="8">
        <f t="shared" si="1"/>
        <v>220</v>
      </c>
      <c r="K45" s="2"/>
      <c r="L45" s="2"/>
      <c r="M45" s="2"/>
      <c r="N45" s="2"/>
      <c r="O45" s="2"/>
      <c r="P45" s="2"/>
      <c r="Q45" s="2"/>
    </row>
    <row r="46" spans="1:17" ht="15.75" customHeight="1" x14ac:dyDescent="0.25">
      <c r="A46" s="8">
        <f t="shared" si="4"/>
        <v>34</v>
      </c>
      <c r="B46" s="9" t="s">
        <v>86</v>
      </c>
      <c r="C46" s="38">
        <v>0</v>
      </c>
      <c r="D46" s="10">
        <v>220</v>
      </c>
      <c r="E46" s="8">
        <f t="shared" si="0"/>
        <v>220</v>
      </c>
      <c r="F46" s="8">
        <f t="shared" si="5"/>
        <v>82</v>
      </c>
      <c r="G46" s="12" t="s">
        <v>87</v>
      </c>
      <c r="H46" s="38">
        <v>0</v>
      </c>
      <c r="I46" s="10">
        <v>220</v>
      </c>
      <c r="J46" s="8">
        <f t="shared" si="1"/>
        <v>220</v>
      </c>
      <c r="K46" s="2"/>
      <c r="L46" s="2"/>
      <c r="M46" s="2"/>
      <c r="N46" s="2"/>
      <c r="O46" s="2"/>
      <c r="P46" s="2"/>
      <c r="Q46" s="2"/>
    </row>
    <row r="47" spans="1:17" ht="15.75" customHeight="1" x14ac:dyDescent="0.25">
      <c r="A47" s="8">
        <f t="shared" si="4"/>
        <v>35</v>
      </c>
      <c r="B47" s="9" t="s">
        <v>88</v>
      </c>
      <c r="C47" s="38">
        <v>0</v>
      </c>
      <c r="D47" s="10">
        <v>220</v>
      </c>
      <c r="E47" s="8">
        <f t="shared" si="0"/>
        <v>220</v>
      </c>
      <c r="F47" s="8">
        <f t="shared" si="5"/>
        <v>83</v>
      </c>
      <c r="G47" s="12" t="s">
        <v>89</v>
      </c>
      <c r="H47" s="38">
        <v>0</v>
      </c>
      <c r="I47" s="10">
        <v>220</v>
      </c>
      <c r="J47" s="8">
        <f t="shared" si="1"/>
        <v>220</v>
      </c>
      <c r="K47" s="2"/>
      <c r="L47" s="2"/>
      <c r="M47" s="2"/>
      <c r="N47" s="2"/>
      <c r="O47" s="2"/>
      <c r="P47" s="2"/>
      <c r="Q47" s="2"/>
    </row>
    <row r="48" spans="1:17" ht="15.75" customHeight="1" x14ac:dyDescent="0.25">
      <c r="A48" s="8">
        <f t="shared" si="4"/>
        <v>36</v>
      </c>
      <c r="B48" s="9" t="s">
        <v>90</v>
      </c>
      <c r="C48" s="38">
        <v>0</v>
      </c>
      <c r="D48" s="10">
        <v>220</v>
      </c>
      <c r="E48" s="8">
        <f t="shared" si="0"/>
        <v>220</v>
      </c>
      <c r="F48" s="8">
        <f t="shared" si="5"/>
        <v>84</v>
      </c>
      <c r="G48" s="12" t="s">
        <v>91</v>
      </c>
      <c r="H48" s="38">
        <v>0</v>
      </c>
      <c r="I48" s="10">
        <v>220</v>
      </c>
      <c r="J48" s="8">
        <f t="shared" si="1"/>
        <v>220</v>
      </c>
      <c r="K48" s="2"/>
      <c r="L48" s="2"/>
      <c r="M48" s="2"/>
      <c r="N48" s="2"/>
      <c r="O48" s="2"/>
      <c r="P48" s="2"/>
      <c r="Q48" s="2"/>
    </row>
    <row r="49" spans="1:17" ht="15.75" customHeight="1" x14ac:dyDescent="0.25">
      <c r="A49" s="8">
        <f t="shared" si="4"/>
        <v>37</v>
      </c>
      <c r="B49" s="9" t="s">
        <v>92</v>
      </c>
      <c r="C49" s="38">
        <v>0</v>
      </c>
      <c r="D49" s="10">
        <v>220</v>
      </c>
      <c r="E49" s="8">
        <f t="shared" si="0"/>
        <v>220</v>
      </c>
      <c r="F49" s="8">
        <f t="shared" si="5"/>
        <v>85</v>
      </c>
      <c r="G49" s="12" t="s">
        <v>93</v>
      </c>
      <c r="H49" s="38">
        <v>0</v>
      </c>
      <c r="I49" s="10">
        <v>220</v>
      </c>
      <c r="J49" s="8">
        <f t="shared" si="1"/>
        <v>220</v>
      </c>
      <c r="K49" s="2"/>
      <c r="L49" s="2"/>
      <c r="M49" s="2"/>
      <c r="N49" s="2"/>
      <c r="O49" s="2"/>
      <c r="P49" s="2"/>
      <c r="Q49" s="2"/>
    </row>
    <row r="50" spans="1:17" ht="15.75" customHeight="1" x14ac:dyDescent="0.25">
      <c r="A50" s="8">
        <f t="shared" si="4"/>
        <v>38</v>
      </c>
      <c r="B50" s="12" t="s">
        <v>94</v>
      </c>
      <c r="C50" s="38">
        <v>0</v>
      </c>
      <c r="D50" s="10">
        <v>220</v>
      </c>
      <c r="E50" s="8">
        <f t="shared" si="0"/>
        <v>220</v>
      </c>
      <c r="F50" s="8">
        <f t="shared" si="5"/>
        <v>86</v>
      </c>
      <c r="G50" s="12" t="s">
        <v>95</v>
      </c>
      <c r="H50" s="38">
        <v>0</v>
      </c>
      <c r="I50" s="10">
        <v>220</v>
      </c>
      <c r="J50" s="8">
        <f t="shared" si="1"/>
        <v>220</v>
      </c>
      <c r="K50" s="2"/>
      <c r="L50" s="2"/>
      <c r="M50" s="2"/>
      <c r="N50" s="2"/>
      <c r="O50" s="2"/>
      <c r="P50" s="2"/>
      <c r="Q50" s="2"/>
    </row>
    <row r="51" spans="1:17" ht="15.75" customHeight="1" x14ac:dyDescent="0.25">
      <c r="A51" s="8">
        <f t="shared" si="4"/>
        <v>39</v>
      </c>
      <c r="B51" s="12" t="s">
        <v>96</v>
      </c>
      <c r="C51" s="38">
        <v>0</v>
      </c>
      <c r="D51" s="10">
        <v>220</v>
      </c>
      <c r="E51" s="8">
        <f t="shared" si="0"/>
        <v>220</v>
      </c>
      <c r="F51" s="8">
        <f t="shared" si="5"/>
        <v>87</v>
      </c>
      <c r="G51" s="12" t="s">
        <v>97</v>
      </c>
      <c r="H51" s="38">
        <v>0</v>
      </c>
      <c r="I51" s="10">
        <v>220</v>
      </c>
      <c r="J51" s="8">
        <f t="shared" si="1"/>
        <v>220</v>
      </c>
      <c r="K51" s="2"/>
      <c r="L51" s="2"/>
      <c r="M51" s="2"/>
      <c r="N51" s="2"/>
      <c r="O51" s="2"/>
      <c r="P51" s="2"/>
      <c r="Q51" s="2"/>
    </row>
    <row r="52" spans="1:17" ht="15.75" customHeight="1" x14ac:dyDescent="0.25">
      <c r="A52" s="8">
        <f t="shared" si="4"/>
        <v>40</v>
      </c>
      <c r="B52" s="12" t="s">
        <v>98</v>
      </c>
      <c r="C52" s="38">
        <v>0</v>
      </c>
      <c r="D52" s="10">
        <v>220</v>
      </c>
      <c r="E52" s="8">
        <f t="shared" si="0"/>
        <v>220</v>
      </c>
      <c r="F52" s="8">
        <f t="shared" si="5"/>
        <v>88</v>
      </c>
      <c r="G52" s="12" t="s">
        <v>99</v>
      </c>
      <c r="H52" s="38">
        <v>0</v>
      </c>
      <c r="I52" s="10">
        <v>220</v>
      </c>
      <c r="J52" s="8">
        <f t="shared" si="1"/>
        <v>220</v>
      </c>
      <c r="K52" s="2"/>
      <c r="L52" s="2"/>
      <c r="M52" s="2"/>
      <c r="N52" s="2"/>
      <c r="O52" s="2"/>
      <c r="P52" s="2"/>
      <c r="Q52" s="2"/>
    </row>
    <row r="53" spans="1:17" ht="15.75" customHeight="1" x14ac:dyDescent="0.25">
      <c r="A53" s="8">
        <f t="shared" si="4"/>
        <v>41</v>
      </c>
      <c r="B53" s="12" t="s">
        <v>100</v>
      </c>
      <c r="C53" s="38">
        <v>0</v>
      </c>
      <c r="D53" s="10">
        <v>220</v>
      </c>
      <c r="E53" s="8">
        <f t="shared" si="0"/>
        <v>220</v>
      </c>
      <c r="F53" s="8">
        <f t="shared" si="5"/>
        <v>89</v>
      </c>
      <c r="G53" s="12" t="s">
        <v>101</v>
      </c>
      <c r="H53" s="38">
        <v>0</v>
      </c>
      <c r="I53" s="10">
        <v>220</v>
      </c>
      <c r="J53" s="8">
        <f t="shared" si="1"/>
        <v>220</v>
      </c>
      <c r="K53" s="2"/>
      <c r="L53" s="13"/>
      <c r="M53" s="13"/>
      <c r="N53" s="13"/>
      <c r="O53" s="2"/>
      <c r="P53" s="2"/>
      <c r="Q53" s="2"/>
    </row>
    <row r="54" spans="1:17" ht="15.75" customHeight="1" x14ac:dyDescent="0.25">
      <c r="A54" s="8">
        <f t="shared" si="4"/>
        <v>42</v>
      </c>
      <c r="B54" s="12" t="s">
        <v>102</v>
      </c>
      <c r="C54" s="38">
        <v>0</v>
      </c>
      <c r="D54" s="10">
        <v>220</v>
      </c>
      <c r="E54" s="8">
        <f t="shared" si="0"/>
        <v>220</v>
      </c>
      <c r="F54" s="8">
        <f t="shared" si="5"/>
        <v>90</v>
      </c>
      <c r="G54" s="12" t="s">
        <v>103</v>
      </c>
      <c r="H54" s="38">
        <v>0</v>
      </c>
      <c r="I54" s="10">
        <v>220</v>
      </c>
      <c r="J54" s="8">
        <f t="shared" si="1"/>
        <v>220</v>
      </c>
      <c r="K54" s="2"/>
      <c r="L54" s="13"/>
      <c r="M54" s="13"/>
      <c r="N54" s="13"/>
      <c r="O54" s="2"/>
      <c r="P54" s="2"/>
      <c r="Q54" s="2"/>
    </row>
    <row r="55" spans="1:17" ht="15.75" customHeight="1" x14ac:dyDescent="0.25">
      <c r="A55" s="8">
        <f t="shared" si="4"/>
        <v>43</v>
      </c>
      <c r="B55" s="12" t="s">
        <v>104</v>
      </c>
      <c r="C55" s="38">
        <v>0</v>
      </c>
      <c r="D55" s="10">
        <v>220</v>
      </c>
      <c r="E55" s="8">
        <f t="shared" si="0"/>
        <v>220</v>
      </c>
      <c r="F55" s="8">
        <f t="shared" si="5"/>
        <v>91</v>
      </c>
      <c r="G55" s="12" t="s">
        <v>105</v>
      </c>
      <c r="H55" s="38">
        <v>0</v>
      </c>
      <c r="I55" s="10">
        <v>220</v>
      </c>
      <c r="J55" s="8">
        <f t="shared" si="1"/>
        <v>220</v>
      </c>
      <c r="K55" s="2"/>
      <c r="L55" s="13"/>
      <c r="M55" s="13"/>
      <c r="N55" s="13"/>
      <c r="O55" s="2"/>
      <c r="P55" s="2"/>
      <c r="Q55" s="2"/>
    </row>
    <row r="56" spans="1:17" ht="15.75" customHeight="1" x14ac:dyDescent="0.25">
      <c r="A56" s="8">
        <f t="shared" si="4"/>
        <v>44</v>
      </c>
      <c r="B56" s="12" t="s">
        <v>106</v>
      </c>
      <c r="C56" s="38">
        <v>0</v>
      </c>
      <c r="D56" s="10">
        <v>220</v>
      </c>
      <c r="E56" s="8">
        <f t="shared" si="0"/>
        <v>220</v>
      </c>
      <c r="F56" s="8">
        <f t="shared" si="5"/>
        <v>92</v>
      </c>
      <c r="G56" s="12" t="s">
        <v>107</v>
      </c>
      <c r="H56" s="38">
        <v>0</v>
      </c>
      <c r="I56" s="10">
        <v>220</v>
      </c>
      <c r="J56" s="8">
        <f t="shared" si="1"/>
        <v>220</v>
      </c>
      <c r="K56" s="2"/>
      <c r="L56" s="13"/>
      <c r="M56" s="13"/>
      <c r="N56" s="13"/>
      <c r="O56" s="2"/>
      <c r="P56" s="2"/>
      <c r="Q56" s="2"/>
    </row>
    <row r="57" spans="1:17" ht="15.75" customHeight="1" x14ac:dyDescent="0.25">
      <c r="A57" s="8">
        <f t="shared" si="4"/>
        <v>45</v>
      </c>
      <c r="B57" s="12" t="s">
        <v>108</v>
      </c>
      <c r="C57" s="38">
        <v>0</v>
      </c>
      <c r="D57" s="10">
        <v>220</v>
      </c>
      <c r="E57" s="8">
        <f t="shared" si="0"/>
        <v>220</v>
      </c>
      <c r="F57" s="8">
        <f t="shared" si="5"/>
        <v>93</v>
      </c>
      <c r="G57" s="12" t="s">
        <v>109</v>
      </c>
      <c r="H57" s="38">
        <v>0</v>
      </c>
      <c r="I57" s="10">
        <v>220</v>
      </c>
      <c r="J57" s="8">
        <f t="shared" si="1"/>
        <v>220</v>
      </c>
      <c r="K57" s="2"/>
      <c r="L57" s="14"/>
      <c r="M57" s="13"/>
      <c r="N57" s="15"/>
      <c r="O57" s="2"/>
      <c r="P57" s="2"/>
      <c r="Q57" s="2"/>
    </row>
    <row r="58" spans="1:17" ht="15.75" customHeight="1" x14ac:dyDescent="0.25">
      <c r="A58" s="8">
        <f t="shared" si="4"/>
        <v>46</v>
      </c>
      <c r="B58" s="12" t="s">
        <v>110</v>
      </c>
      <c r="C58" s="38">
        <v>0</v>
      </c>
      <c r="D58" s="10">
        <v>220</v>
      </c>
      <c r="E58" s="8">
        <f t="shared" si="0"/>
        <v>220</v>
      </c>
      <c r="F58" s="8">
        <f t="shared" si="5"/>
        <v>94</v>
      </c>
      <c r="G58" s="12" t="s">
        <v>111</v>
      </c>
      <c r="H58" s="38">
        <v>0</v>
      </c>
      <c r="I58" s="10">
        <v>220</v>
      </c>
      <c r="J58" s="8">
        <f t="shared" si="1"/>
        <v>220</v>
      </c>
      <c r="K58" s="2"/>
      <c r="L58" s="16"/>
      <c r="M58" s="13"/>
      <c r="N58" s="15"/>
      <c r="O58" s="2"/>
      <c r="P58" s="2"/>
      <c r="Q58" s="2"/>
    </row>
    <row r="59" spans="1:17" ht="15.75" customHeight="1" x14ac:dyDescent="0.25">
      <c r="A59" s="17">
        <f t="shared" si="4"/>
        <v>47</v>
      </c>
      <c r="B59" s="18" t="s">
        <v>112</v>
      </c>
      <c r="C59" s="38">
        <v>0</v>
      </c>
      <c r="D59" s="10">
        <v>220</v>
      </c>
      <c r="E59" s="17">
        <f t="shared" si="0"/>
        <v>220</v>
      </c>
      <c r="F59" s="17">
        <f t="shared" si="5"/>
        <v>95</v>
      </c>
      <c r="G59" s="18" t="s">
        <v>113</v>
      </c>
      <c r="H59" s="38">
        <v>0</v>
      </c>
      <c r="I59" s="10">
        <v>220</v>
      </c>
      <c r="J59" s="17">
        <f t="shared" si="1"/>
        <v>220</v>
      </c>
      <c r="K59" s="2"/>
      <c r="L59" s="16"/>
      <c r="M59" s="19"/>
      <c r="N59" s="15"/>
      <c r="O59" s="2"/>
      <c r="P59" s="2"/>
      <c r="Q59" s="2"/>
    </row>
    <row r="60" spans="1:17" ht="15.75" customHeight="1" x14ac:dyDescent="0.25">
      <c r="A60" s="17">
        <f t="shared" si="4"/>
        <v>48</v>
      </c>
      <c r="B60" s="18" t="s">
        <v>114</v>
      </c>
      <c r="C60" s="38">
        <v>0</v>
      </c>
      <c r="D60" s="10">
        <v>220</v>
      </c>
      <c r="E60" s="17">
        <f t="shared" si="0"/>
        <v>220</v>
      </c>
      <c r="F60" s="17">
        <f t="shared" si="5"/>
        <v>96</v>
      </c>
      <c r="G60" s="18" t="s">
        <v>115</v>
      </c>
      <c r="H60" s="38">
        <v>0</v>
      </c>
      <c r="I60" s="10">
        <v>220</v>
      </c>
      <c r="J60" s="17">
        <f t="shared" si="1"/>
        <v>220</v>
      </c>
      <c r="K60" s="2"/>
      <c r="L60" s="16"/>
      <c r="M60" s="19"/>
      <c r="N60" s="2"/>
      <c r="O60" s="2"/>
      <c r="P60" s="2"/>
      <c r="Q60" s="2"/>
    </row>
    <row r="61" spans="1:17" ht="30.75" customHeight="1" x14ac:dyDescent="0.3">
      <c r="A61" s="127" t="s">
        <v>116</v>
      </c>
      <c r="B61" s="128"/>
      <c r="C61" s="128"/>
      <c r="D61" s="129"/>
      <c r="E61" s="130" t="s">
        <v>117</v>
      </c>
      <c r="F61" s="131"/>
      <c r="G61" s="131"/>
      <c r="H61" s="131"/>
      <c r="I61" s="131"/>
      <c r="J61" s="132"/>
      <c r="K61" s="2"/>
      <c r="L61" s="14"/>
      <c r="M61" s="2"/>
      <c r="N61" s="2"/>
      <c r="O61" s="45"/>
      <c r="P61" s="2"/>
      <c r="Q61" s="2"/>
    </row>
    <row r="62" spans="1:17" ht="40.5" customHeight="1" x14ac:dyDescent="0.25">
      <c r="A62" s="135" t="s">
        <v>170</v>
      </c>
      <c r="B62" s="136"/>
      <c r="C62" s="136"/>
      <c r="D62" s="136"/>
      <c r="E62" s="136"/>
      <c r="F62" s="136"/>
      <c r="G62" s="137"/>
      <c r="H62" s="20" t="s">
        <v>118</v>
      </c>
      <c r="I62" s="20" t="s">
        <v>119</v>
      </c>
      <c r="J62" s="20" t="s">
        <v>120</v>
      </c>
      <c r="K62" s="2"/>
      <c r="L62" s="16"/>
      <c r="M62" s="7"/>
      <c r="N62" s="7"/>
      <c r="O62" s="7"/>
      <c r="P62" s="7"/>
      <c r="Q62" s="7"/>
    </row>
    <row r="63" spans="1:17" ht="24.75" customHeight="1" x14ac:dyDescent="0.25">
      <c r="A63" s="138"/>
      <c r="B63" s="139"/>
      <c r="C63" s="139"/>
      <c r="D63" s="139"/>
      <c r="E63" s="142" t="s">
        <v>167</v>
      </c>
      <c r="F63" s="143"/>
      <c r="G63" s="144"/>
      <c r="H63" s="21">
        <v>0</v>
      </c>
      <c r="I63" s="21">
        <v>5.7439999999999998</v>
      </c>
      <c r="J63" s="21">
        <f>H63+I63</f>
        <v>5.7439999999999998</v>
      </c>
      <c r="K63" s="2"/>
      <c r="L63" s="22">
        <v>0</v>
      </c>
      <c r="M63" s="32">
        <f>L63/1000</f>
        <v>0</v>
      </c>
      <c r="N63" s="4"/>
      <c r="O63" s="7"/>
      <c r="P63" s="7"/>
      <c r="Q63" s="7"/>
    </row>
    <row r="64" spans="1:17" ht="30" customHeight="1" x14ac:dyDescent="0.25">
      <c r="A64" s="140"/>
      <c r="B64" s="141"/>
      <c r="C64" s="141"/>
      <c r="D64" s="141"/>
      <c r="E64" s="145" t="s">
        <v>168</v>
      </c>
      <c r="F64" s="146"/>
      <c r="G64" s="147"/>
      <c r="H64" s="36">
        <v>0</v>
      </c>
      <c r="I64" s="36">
        <f>L82</f>
        <v>0</v>
      </c>
      <c r="J64" s="36">
        <f>H64+I64</f>
        <v>0</v>
      </c>
      <c r="K64" s="2"/>
      <c r="L64" s="24"/>
      <c r="M64" s="24"/>
      <c r="N64" s="4"/>
      <c r="O64" s="7"/>
      <c r="P64" s="7"/>
      <c r="Q64" s="7"/>
    </row>
    <row r="65" spans="1:17" ht="16.5" customHeight="1" x14ac:dyDescent="0.25">
      <c r="A65" s="25"/>
      <c r="B65" s="7" t="s">
        <v>121</v>
      </c>
      <c r="C65" s="7"/>
      <c r="D65" s="7"/>
      <c r="E65" s="7"/>
      <c r="F65" s="7"/>
      <c r="G65" s="7"/>
      <c r="H65" s="7"/>
      <c r="I65" s="7"/>
      <c r="J65" s="26"/>
      <c r="K65" s="2"/>
      <c r="L65" s="4"/>
      <c r="M65" s="4"/>
      <c r="N65" s="4"/>
      <c r="O65" s="23" t="s">
        <v>122</v>
      </c>
      <c r="P65" s="23" t="s">
        <v>123</v>
      </c>
      <c r="Q65" s="7"/>
    </row>
    <row r="66" spans="1:17" ht="28.5" customHeight="1" x14ac:dyDescent="0.25">
      <c r="A66" s="148" t="s">
        <v>166</v>
      </c>
      <c r="B66" s="149"/>
      <c r="C66" s="149"/>
      <c r="D66" s="149"/>
      <c r="E66" s="149"/>
      <c r="F66" s="149"/>
      <c r="G66" s="149"/>
      <c r="H66" s="149"/>
      <c r="I66" s="149"/>
      <c r="J66" s="150"/>
      <c r="K66" s="2" t="s">
        <v>124</v>
      </c>
      <c r="L66" s="24"/>
      <c r="M66" s="27">
        <v>0.1</v>
      </c>
      <c r="N66" s="28">
        <v>0.60799999999999998</v>
      </c>
      <c r="O66" s="29">
        <f>M66+N66</f>
        <v>0.70799999999999996</v>
      </c>
      <c r="P66" s="29">
        <f>O66/J63*100</f>
        <v>12.325905292479108</v>
      </c>
      <c r="Q66" s="7"/>
    </row>
    <row r="67" spans="1:17" ht="25.5" customHeight="1" x14ac:dyDescent="0.25">
      <c r="A67" s="30"/>
      <c r="B67" s="31"/>
      <c r="C67" s="31"/>
      <c r="D67" s="31"/>
      <c r="E67" s="31"/>
      <c r="F67" s="31"/>
      <c r="G67" s="31"/>
      <c r="H67" s="151" t="s">
        <v>125</v>
      </c>
      <c r="I67" s="152"/>
      <c r="J67" s="153"/>
      <c r="K67" s="2"/>
      <c r="L67" s="4"/>
      <c r="M67" s="29">
        <f>H63+H64</f>
        <v>0</v>
      </c>
      <c r="N67" s="29">
        <f>I63+I64-N66-0.018-M66-0.018</f>
        <v>5.0000000000000009</v>
      </c>
      <c r="O67" s="7"/>
      <c r="P67" s="7"/>
      <c r="Q67" s="7"/>
    </row>
    <row r="68" spans="1:17" ht="25.5" customHeight="1" x14ac:dyDescent="0.25">
      <c r="A68" s="40"/>
      <c r="B68" s="40"/>
      <c r="C68" s="40"/>
      <c r="D68" s="40"/>
      <c r="E68" s="40"/>
      <c r="F68" s="40"/>
      <c r="G68" s="40"/>
      <c r="H68" s="41"/>
      <c r="I68" s="42"/>
      <c r="J68" s="42"/>
      <c r="K68" s="2"/>
      <c r="L68" s="23" t="s">
        <v>130</v>
      </c>
      <c r="M68" s="29">
        <v>0</v>
      </c>
      <c r="N68" s="29">
        <v>0</v>
      </c>
      <c r="O68" s="7"/>
      <c r="P68" s="7"/>
      <c r="Q68" s="7"/>
    </row>
    <row r="69" spans="1:17" ht="33.75" customHeight="1" x14ac:dyDescent="0.25">
      <c r="A69" s="2"/>
      <c r="B69" s="2"/>
      <c r="C69" s="2"/>
      <c r="D69" s="2"/>
      <c r="E69" s="2"/>
      <c r="F69" s="2"/>
      <c r="G69" s="2"/>
      <c r="H69" s="2"/>
      <c r="I69" s="2"/>
      <c r="J69" s="2"/>
      <c r="K69" s="2"/>
      <c r="L69" s="4"/>
      <c r="M69" s="32">
        <f>(M67+M68)/3.28</f>
        <v>0</v>
      </c>
      <c r="N69" s="32">
        <f>(N67+N68)/24</f>
        <v>0.20833333333333337</v>
      </c>
      <c r="O69" s="23"/>
      <c r="P69" s="32">
        <f>M69+N69</f>
        <v>0.20833333333333337</v>
      </c>
      <c r="Q69" s="7"/>
    </row>
    <row r="70" spans="1:17" ht="15.75" customHeight="1" x14ac:dyDescent="0.25">
      <c r="A70" s="2"/>
      <c r="B70" s="2"/>
      <c r="C70" s="2"/>
      <c r="D70" s="2"/>
      <c r="E70" s="2"/>
      <c r="F70" s="2"/>
      <c r="G70" s="2"/>
      <c r="H70" s="2"/>
      <c r="I70" s="2"/>
      <c r="J70" s="2"/>
      <c r="K70" s="2"/>
      <c r="L70" s="7"/>
      <c r="M70" s="29">
        <f>M69*1000</f>
        <v>0</v>
      </c>
      <c r="N70" s="29">
        <f>N69*1000</f>
        <v>208.33333333333337</v>
      </c>
      <c r="O70" s="23"/>
      <c r="P70" s="29">
        <f>M70+N70</f>
        <v>208.33333333333337</v>
      </c>
      <c r="Q70" s="7"/>
    </row>
    <row r="71" spans="1:17" ht="15.75" customHeight="1" x14ac:dyDescent="0.25">
      <c r="A71" s="2"/>
      <c r="B71" s="2"/>
      <c r="C71" s="2"/>
      <c r="D71" s="2"/>
      <c r="E71" s="2"/>
      <c r="F71" s="2" t="s">
        <v>124</v>
      </c>
      <c r="G71" s="2"/>
      <c r="H71" s="2"/>
      <c r="I71" s="2"/>
      <c r="J71" s="2"/>
      <c r="K71" s="2"/>
      <c r="L71" s="2"/>
      <c r="M71" s="34"/>
      <c r="N71" s="34"/>
      <c r="O71" s="2"/>
      <c r="P71" s="2"/>
      <c r="Q71" s="2"/>
    </row>
    <row r="72" spans="1:17" ht="15.75" customHeight="1" x14ac:dyDescent="0.25">
      <c r="A72" s="133"/>
      <c r="B72" s="134"/>
      <c r="C72" s="134"/>
      <c r="D72" s="134"/>
      <c r="E72" s="56"/>
      <c r="F72" s="2"/>
      <c r="G72" s="2"/>
      <c r="H72" s="2"/>
      <c r="I72" s="2"/>
      <c r="J72" s="56"/>
      <c r="K72" s="2"/>
      <c r="L72" s="2"/>
      <c r="M72" s="2"/>
      <c r="N72" s="2"/>
      <c r="O72" s="2"/>
      <c r="P72" s="2"/>
      <c r="Q72" s="2"/>
    </row>
    <row r="73" spans="1:17" ht="15.75" customHeight="1" x14ac:dyDescent="0.25">
      <c r="A73" s="2"/>
      <c r="B73" s="2"/>
      <c r="C73" s="2"/>
      <c r="D73" s="2"/>
      <c r="E73" s="2"/>
      <c r="F73" s="2"/>
      <c r="G73" s="2"/>
      <c r="H73" s="2"/>
      <c r="I73" s="2"/>
      <c r="J73" s="2"/>
      <c r="K73" s="2"/>
      <c r="L73" s="2"/>
      <c r="M73" s="2"/>
      <c r="N73" s="2"/>
      <c r="O73" s="2"/>
      <c r="P73" s="2"/>
      <c r="Q73" s="2"/>
    </row>
    <row r="74" spans="1:17" ht="15.75" customHeight="1" x14ac:dyDescent="0.25">
      <c r="A74" s="2"/>
      <c r="B74" s="2"/>
      <c r="C74" s="2"/>
      <c r="D74" s="2"/>
      <c r="E74" s="33"/>
      <c r="F74" s="2"/>
      <c r="G74" s="2"/>
      <c r="H74" s="2"/>
      <c r="I74" s="2"/>
      <c r="J74" s="2"/>
      <c r="K74" s="16"/>
      <c r="L74" s="16"/>
      <c r="M74" s="2"/>
      <c r="N74" s="2"/>
      <c r="O74" s="2"/>
      <c r="P74" s="2"/>
      <c r="Q74" s="2"/>
    </row>
    <row r="75" spans="1:17" ht="15.75" customHeight="1" x14ac:dyDescent="0.25">
      <c r="A75" s="2"/>
      <c r="B75" s="2"/>
      <c r="C75" s="2"/>
      <c r="D75" s="2"/>
      <c r="E75" s="2"/>
      <c r="F75" s="2"/>
      <c r="G75" s="2"/>
      <c r="H75" s="2"/>
      <c r="I75" s="2"/>
      <c r="J75" s="2"/>
      <c r="K75" s="16"/>
      <c r="L75" s="16"/>
      <c r="M75" s="2"/>
      <c r="N75" s="2"/>
      <c r="O75" s="2"/>
      <c r="P75" s="2"/>
      <c r="Q75" s="2"/>
    </row>
    <row r="76" spans="1:17" ht="15.75" customHeight="1" x14ac:dyDescent="0.25">
      <c r="A76" s="2"/>
      <c r="B76" s="2"/>
      <c r="C76" s="2"/>
      <c r="D76" s="2"/>
      <c r="E76" s="2"/>
      <c r="F76" s="2"/>
      <c r="G76" s="2"/>
      <c r="H76" s="2"/>
      <c r="I76" s="2"/>
      <c r="J76" s="2"/>
      <c r="K76" s="16"/>
      <c r="L76" s="16"/>
      <c r="M76" s="2"/>
      <c r="N76" s="2"/>
      <c r="O76" s="2"/>
      <c r="P76" s="2"/>
      <c r="Q76" s="2"/>
    </row>
    <row r="77" spans="1:17" ht="15.75" customHeight="1" x14ac:dyDescent="0.25">
      <c r="A77" s="2"/>
      <c r="B77" s="2"/>
      <c r="C77" s="2"/>
      <c r="D77" s="2"/>
      <c r="E77" s="2"/>
      <c r="F77" s="2"/>
      <c r="G77" s="2"/>
      <c r="H77" s="2"/>
      <c r="I77" s="2"/>
      <c r="J77" s="2"/>
      <c r="K77" s="2"/>
      <c r="L77" s="2"/>
      <c r="M77" s="2"/>
      <c r="N77" s="2"/>
      <c r="O77" s="2"/>
      <c r="P77" s="2"/>
      <c r="Q77" s="2"/>
    </row>
    <row r="78" spans="1:17" ht="15.75" customHeight="1" x14ac:dyDescent="0.25">
      <c r="A78" s="2"/>
      <c r="B78" s="2"/>
      <c r="C78" s="2"/>
      <c r="D78" s="2"/>
      <c r="E78" s="2"/>
      <c r="F78" s="2"/>
      <c r="G78" s="2"/>
      <c r="H78" s="2"/>
      <c r="I78" s="2"/>
      <c r="J78" s="2"/>
      <c r="K78" s="2"/>
      <c r="L78" s="2"/>
      <c r="M78" s="2"/>
      <c r="N78" s="2"/>
      <c r="O78" s="2"/>
      <c r="P78" s="2"/>
      <c r="Q78" s="2"/>
    </row>
    <row r="79" spans="1:17" ht="15.75" customHeight="1" x14ac:dyDescent="0.25">
      <c r="A79" s="2"/>
      <c r="B79" s="2"/>
      <c r="C79" s="2"/>
      <c r="D79" s="2"/>
      <c r="E79" s="2"/>
      <c r="F79" s="2"/>
      <c r="G79" s="2"/>
      <c r="H79" s="2"/>
      <c r="I79" s="2"/>
      <c r="J79" s="2"/>
      <c r="K79" s="2"/>
      <c r="L79" s="2"/>
      <c r="M79" s="2"/>
      <c r="N79" s="2"/>
      <c r="O79" s="2"/>
      <c r="P79" s="2"/>
      <c r="Q79" s="2"/>
    </row>
    <row r="80" spans="1:17" ht="15.75" customHeight="1" x14ac:dyDescent="0.25">
      <c r="A80" s="2"/>
      <c r="B80" s="2"/>
      <c r="C80" s="2"/>
      <c r="D80" s="2"/>
      <c r="E80" s="2"/>
      <c r="F80" s="2"/>
      <c r="G80" s="2"/>
      <c r="H80" s="2"/>
      <c r="I80" s="2"/>
      <c r="J80" s="2"/>
      <c r="K80" s="23" t="s">
        <v>126</v>
      </c>
      <c r="L80" s="23" t="s">
        <v>127</v>
      </c>
      <c r="M80" s="23" t="s">
        <v>128</v>
      </c>
      <c r="N80" s="23" t="s">
        <v>129</v>
      </c>
      <c r="O80" s="2"/>
      <c r="P80" s="2"/>
      <c r="Q80" s="2"/>
    </row>
    <row r="81" spans="1:17" ht="15.75" customHeight="1" x14ac:dyDescent="0.25">
      <c r="A81" s="2"/>
      <c r="B81" s="2"/>
      <c r="C81" s="2"/>
      <c r="D81" s="2"/>
      <c r="E81" s="2"/>
      <c r="F81" s="2"/>
      <c r="G81" s="2"/>
      <c r="H81" s="2"/>
      <c r="I81" s="2"/>
      <c r="J81" s="2"/>
      <c r="K81" s="29">
        <v>0</v>
      </c>
      <c r="L81" s="29">
        <v>0</v>
      </c>
      <c r="M81" s="32">
        <f>K81+L81</f>
        <v>0</v>
      </c>
      <c r="N81" s="32">
        <f>M81-M63</f>
        <v>0</v>
      </c>
      <c r="O81" s="2"/>
      <c r="P81" s="2"/>
      <c r="Q81" s="2"/>
    </row>
    <row r="82" spans="1:17" ht="15.75" customHeight="1" x14ac:dyDescent="0.25">
      <c r="A82" s="2"/>
      <c r="B82" s="2"/>
      <c r="C82" s="2"/>
      <c r="D82" s="2"/>
      <c r="E82" s="2"/>
      <c r="F82" s="2"/>
      <c r="G82" s="2"/>
      <c r="H82" s="2"/>
      <c r="I82" s="2"/>
      <c r="J82" s="2"/>
      <c r="K82" s="35">
        <v>0</v>
      </c>
      <c r="L82" s="35">
        <f>L81-N81</f>
        <v>0</v>
      </c>
      <c r="M82" s="32">
        <f>K82+L82</f>
        <v>0</v>
      </c>
      <c r="N82" s="32">
        <f>N81/2</f>
        <v>0</v>
      </c>
      <c r="O82" s="2"/>
      <c r="P82" s="2"/>
      <c r="Q82" s="2"/>
    </row>
    <row r="83" spans="1:17" ht="15.75" customHeight="1" x14ac:dyDescent="0.25">
      <c r="A83" s="2"/>
      <c r="B83" s="2"/>
      <c r="C83" s="2"/>
      <c r="D83" s="2"/>
      <c r="E83" s="2"/>
      <c r="F83" s="2"/>
      <c r="G83" s="2"/>
      <c r="H83" s="2"/>
      <c r="I83" s="2"/>
      <c r="J83" s="2"/>
      <c r="K83" s="2"/>
      <c r="L83" s="2"/>
      <c r="M83" s="2"/>
      <c r="N83" s="2"/>
      <c r="O83" s="2"/>
      <c r="P83" s="2"/>
      <c r="Q83" s="2"/>
    </row>
    <row r="84" spans="1:17" ht="15.75" customHeight="1" x14ac:dyDescent="0.25">
      <c r="A84" s="2"/>
      <c r="B84" s="2"/>
      <c r="C84" s="2"/>
      <c r="D84" s="2"/>
      <c r="E84" s="2"/>
      <c r="F84" s="2"/>
      <c r="G84" s="2"/>
      <c r="H84" s="2"/>
      <c r="I84" s="2"/>
      <c r="J84" s="2"/>
      <c r="K84" s="2"/>
      <c r="L84" s="2"/>
      <c r="M84" s="2"/>
      <c r="N84" s="2"/>
      <c r="O84" s="2"/>
      <c r="P84" s="2"/>
      <c r="Q84" s="2"/>
    </row>
    <row r="85" spans="1:17" ht="15.75" customHeight="1" x14ac:dyDescent="0.25">
      <c r="A85" s="2"/>
      <c r="B85" s="2"/>
      <c r="C85" s="2"/>
      <c r="D85" s="2"/>
      <c r="E85" s="2"/>
      <c r="F85" s="2"/>
      <c r="G85" s="2"/>
      <c r="H85" s="2"/>
      <c r="I85" s="2"/>
      <c r="J85" s="2"/>
      <c r="K85" s="2"/>
      <c r="L85" s="2"/>
      <c r="M85" s="2"/>
      <c r="N85" s="2"/>
      <c r="O85" s="2"/>
      <c r="P85" s="2"/>
      <c r="Q85" s="2"/>
    </row>
    <row r="86" spans="1:17" ht="15.75" customHeight="1" x14ac:dyDescent="0.25">
      <c r="A86" s="2"/>
      <c r="B86" s="2"/>
      <c r="C86" s="2"/>
      <c r="D86" s="2"/>
      <c r="E86" s="2"/>
      <c r="F86" s="2"/>
      <c r="G86" s="2"/>
      <c r="H86" s="2"/>
      <c r="I86" s="2"/>
      <c r="J86" s="2"/>
      <c r="K86" s="2"/>
      <c r="L86" s="2"/>
      <c r="M86" s="2"/>
      <c r="N86" s="2"/>
      <c r="O86" s="2"/>
      <c r="P86" s="2"/>
      <c r="Q86" s="2"/>
    </row>
    <row r="87" spans="1:17" ht="15.75" customHeight="1" x14ac:dyDescent="0.25">
      <c r="A87" s="2"/>
      <c r="B87" s="2"/>
      <c r="C87" s="2"/>
      <c r="D87" s="2"/>
      <c r="E87" s="2"/>
      <c r="F87" s="2"/>
      <c r="G87" s="2"/>
      <c r="H87" s="2"/>
      <c r="I87" s="2"/>
      <c r="J87" s="2"/>
      <c r="K87" s="2"/>
      <c r="L87" s="2"/>
      <c r="M87" s="2"/>
      <c r="N87" s="2"/>
      <c r="O87" s="2"/>
      <c r="P87" s="2"/>
      <c r="Q87" s="2"/>
    </row>
    <row r="88" spans="1:17" ht="15.75" customHeight="1" x14ac:dyDescent="0.25">
      <c r="A88" s="2"/>
      <c r="B88" s="2"/>
      <c r="C88" s="2"/>
      <c r="D88" s="2"/>
      <c r="E88" s="2"/>
      <c r="F88" s="2"/>
      <c r="G88" s="2"/>
      <c r="H88" s="2"/>
      <c r="I88" s="2"/>
      <c r="J88" s="2"/>
      <c r="K88" s="2"/>
      <c r="L88" s="2"/>
      <c r="M88" s="2"/>
      <c r="N88" s="2"/>
      <c r="O88" s="2"/>
      <c r="P88" s="2"/>
      <c r="Q88" s="2"/>
    </row>
    <row r="89" spans="1:17" ht="15.75" customHeight="1" x14ac:dyDescent="0.25">
      <c r="A89" s="2"/>
      <c r="B89" s="2"/>
      <c r="C89" s="2"/>
      <c r="D89" s="2"/>
      <c r="E89" s="2"/>
      <c r="F89" s="2"/>
      <c r="G89" s="2"/>
      <c r="H89" s="2"/>
      <c r="I89" s="2"/>
      <c r="J89" s="2"/>
      <c r="K89" s="2"/>
      <c r="L89" s="2"/>
      <c r="M89" s="2"/>
      <c r="N89" s="2"/>
      <c r="O89" s="2"/>
      <c r="P89" s="2"/>
      <c r="Q89" s="2"/>
    </row>
    <row r="90" spans="1:17" ht="15.75" customHeight="1" x14ac:dyDescent="0.25">
      <c r="A90" s="2"/>
      <c r="B90" s="2"/>
      <c r="C90" s="2"/>
      <c r="D90" s="2"/>
      <c r="E90" s="2"/>
      <c r="F90" s="2"/>
      <c r="G90" s="2"/>
      <c r="H90" s="2"/>
      <c r="I90" s="2"/>
      <c r="J90" s="2"/>
      <c r="K90" s="2"/>
      <c r="L90" s="2"/>
      <c r="M90" s="2"/>
      <c r="N90" s="2"/>
      <c r="O90" s="2"/>
      <c r="P90" s="2"/>
      <c r="Q90" s="2"/>
    </row>
    <row r="91" spans="1:17" ht="15.75" customHeight="1" x14ac:dyDescent="0.25">
      <c r="A91" s="2"/>
      <c r="B91" s="2"/>
      <c r="C91" s="2"/>
      <c r="D91" s="2"/>
      <c r="E91" s="2"/>
      <c r="F91" s="2"/>
      <c r="G91" s="2"/>
      <c r="H91" s="2"/>
      <c r="I91" s="2"/>
      <c r="J91" s="2"/>
      <c r="K91" s="2"/>
      <c r="L91" s="2"/>
      <c r="M91" s="2"/>
      <c r="N91" s="2"/>
      <c r="O91" s="2"/>
      <c r="P91" s="2"/>
      <c r="Q91" s="2"/>
    </row>
    <row r="92" spans="1:17" ht="15.75" customHeight="1" x14ac:dyDescent="0.25">
      <c r="A92" s="2"/>
      <c r="B92" s="2"/>
      <c r="C92" s="2"/>
      <c r="D92" s="2"/>
      <c r="E92" s="2"/>
      <c r="F92" s="2"/>
      <c r="G92" s="2"/>
      <c r="H92" s="2"/>
      <c r="I92" s="2"/>
      <c r="J92" s="2"/>
      <c r="K92" s="2"/>
      <c r="L92" s="2"/>
      <c r="M92" s="2"/>
      <c r="N92" s="2"/>
      <c r="O92" s="2"/>
      <c r="P92" s="2"/>
      <c r="Q92" s="2"/>
    </row>
    <row r="93" spans="1:17" ht="15.75" customHeight="1" x14ac:dyDescent="0.25">
      <c r="A93" s="2"/>
      <c r="B93" s="2"/>
      <c r="C93" s="2"/>
      <c r="D93" s="2"/>
      <c r="E93" s="2"/>
      <c r="F93" s="2"/>
      <c r="G93" s="2"/>
      <c r="H93" s="2"/>
      <c r="I93" s="2"/>
      <c r="J93" s="2"/>
      <c r="K93" s="2"/>
      <c r="L93" s="2"/>
      <c r="M93" s="2"/>
      <c r="N93" s="2"/>
      <c r="O93" s="2"/>
      <c r="P93" s="2"/>
      <c r="Q93" s="2"/>
    </row>
    <row r="94" spans="1:17" ht="15.75" customHeight="1" x14ac:dyDescent="0.25">
      <c r="A94" s="2"/>
      <c r="B94" s="2"/>
      <c r="C94" s="2"/>
      <c r="D94" s="2"/>
      <c r="E94" s="2"/>
      <c r="F94" s="2"/>
      <c r="G94" s="2"/>
      <c r="H94" s="2"/>
      <c r="I94" s="2"/>
      <c r="J94" s="2"/>
      <c r="K94" s="2"/>
      <c r="L94" s="2"/>
      <c r="M94" s="2"/>
      <c r="N94" s="2"/>
      <c r="O94" s="2"/>
      <c r="P94" s="2"/>
      <c r="Q94" s="2"/>
    </row>
    <row r="95" spans="1:17" ht="15.75" customHeight="1" x14ac:dyDescent="0.25">
      <c r="A95" s="2"/>
      <c r="B95" s="2"/>
      <c r="C95" s="2"/>
      <c r="D95" s="2"/>
      <c r="E95" s="2"/>
      <c r="F95" s="2"/>
      <c r="G95" s="2"/>
      <c r="H95" s="2"/>
      <c r="I95" s="2"/>
      <c r="J95" s="2"/>
      <c r="K95" s="2"/>
      <c r="L95" s="2"/>
      <c r="M95" s="2"/>
      <c r="N95" s="2"/>
      <c r="O95" s="2"/>
      <c r="P95" s="2"/>
      <c r="Q95" s="2"/>
    </row>
    <row r="96" spans="1:17" ht="15.75" customHeight="1" x14ac:dyDescent="0.25">
      <c r="A96" s="2"/>
      <c r="B96" s="2"/>
      <c r="C96" s="2"/>
      <c r="D96" s="2"/>
      <c r="E96" s="2"/>
      <c r="F96" s="2"/>
      <c r="G96" s="2"/>
      <c r="H96" s="2"/>
      <c r="I96" s="2"/>
      <c r="J96" s="2"/>
      <c r="K96" s="2"/>
      <c r="L96" s="2"/>
      <c r="M96" s="2"/>
      <c r="N96" s="2"/>
      <c r="O96" s="2"/>
      <c r="P96" s="2"/>
      <c r="Q96" s="2"/>
    </row>
    <row r="97" spans="1:17" ht="15.75" customHeight="1" x14ac:dyDescent="0.25">
      <c r="A97" s="2"/>
      <c r="B97" s="2"/>
      <c r="C97" s="2"/>
      <c r="D97" s="2"/>
      <c r="E97" s="2"/>
      <c r="F97" s="2"/>
      <c r="G97" s="2"/>
      <c r="H97" s="2"/>
      <c r="I97" s="2"/>
      <c r="J97" s="2"/>
      <c r="K97" s="2"/>
      <c r="L97" s="2"/>
      <c r="M97" s="2"/>
      <c r="N97" s="2"/>
      <c r="O97" s="2"/>
      <c r="P97" s="2"/>
      <c r="Q97" s="2"/>
    </row>
    <row r="98" spans="1:17" ht="15.75" customHeight="1" x14ac:dyDescent="0.25">
      <c r="A98" s="2"/>
      <c r="B98" s="2"/>
      <c r="C98" s="2"/>
      <c r="D98" s="2"/>
      <c r="E98" s="2"/>
      <c r="F98" s="2"/>
      <c r="G98" s="2"/>
      <c r="H98" s="2"/>
      <c r="I98" s="2"/>
      <c r="J98" s="2"/>
      <c r="K98" s="2"/>
      <c r="L98" s="2"/>
      <c r="M98" s="2"/>
      <c r="N98" s="2"/>
      <c r="O98" s="2"/>
      <c r="P98" s="2"/>
      <c r="Q98" s="2"/>
    </row>
    <row r="99" spans="1:17" ht="15.75" customHeight="1" x14ac:dyDescent="0.25">
      <c r="A99" s="2"/>
      <c r="B99" s="2"/>
      <c r="C99" s="2"/>
      <c r="D99" s="2"/>
      <c r="E99" s="2"/>
      <c r="F99" s="2"/>
      <c r="G99" s="2"/>
      <c r="H99" s="2"/>
      <c r="I99" s="2"/>
      <c r="J99" s="2"/>
      <c r="K99" s="2"/>
      <c r="L99" s="2"/>
      <c r="M99" s="2"/>
      <c r="N99" s="2"/>
      <c r="O99" s="2"/>
      <c r="P99" s="2"/>
      <c r="Q99" s="2"/>
    </row>
    <row r="100" spans="1:17" ht="15.75" customHeight="1" x14ac:dyDescent="0.25">
      <c r="A100" s="2"/>
      <c r="B100" s="2"/>
      <c r="C100" s="2"/>
      <c r="D100" s="2"/>
      <c r="E100" s="2"/>
      <c r="F100" s="2"/>
      <c r="G100" s="2"/>
      <c r="H100" s="2"/>
      <c r="I100" s="2"/>
      <c r="J100" s="2"/>
      <c r="K100" s="2"/>
      <c r="L100" s="2"/>
      <c r="M100" s="2"/>
      <c r="N100" s="2"/>
      <c r="O100" s="2"/>
      <c r="P100" s="2"/>
      <c r="Q100" s="2"/>
    </row>
    <row r="101" spans="1:17" ht="15.75" customHeight="1" x14ac:dyDescent="0.25">
      <c r="A101" s="2"/>
      <c r="B101" s="2"/>
      <c r="C101" s="2"/>
      <c r="D101" s="2"/>
      <c r="E101" s="2"/>
      <c r="F101" s="2"/>
      <c r="G101" s="2"/>
      <c r="H101" s="2"/>
      <c r="I101" s="2"/>
      <c r="J101" s="2"/>
      <c r="K101" s="2"/>
      <c r="L101" s="2"/>
      <c r="M101" s="2"/>
      <c r="N101" s="2"/>
      <c r="O101" s="2"/>
      <c r="P101" s="2"/>
      <c r="Q101" s="2"/>
    </row>
  </sheetData>
  <mergeCells count="37">
    <mergeCell ref="L11:L12"/>
    <mergeCell ref="M11:N11"/>
    <mergeCell ref="A1:J1"/>
    <mergeCell ref="A2:J2"/>
    <mergeCell ref="A3:J3"/>
    <mergeCell ref="A4:J4"/>
    <mergeCell ref="A5:B5"/>
    <mergeCell ref="C5:J5"/>
    <mergeCell ref="A6:B6"/>
    <mergeCell ref="C6:J6"/>
    <mergeCell ref="A7:B7"/>
    <mergeCell ref="C7:J7"/>
    <mergeCell ref="A8:B8"/>
    <mergeCell ref="C8:J8"/>
    <mergeCell ref="A9:B9"/>
    <mergeCell ref="C9:J9"/>
    <mergeCell ref="A10:B10"/>
    <mergeCell ref="C10:J10"/>
    <mergeCell ref="A11:A12"/>
    <mergeCell ref="B11:B12"/>
    <mergeCell ref="C11:C12"/>
    <mergeCell ref="D11:D12"/>
    <mergeCell ref="E11:E12"/>
    <mergeCell ref="F11:F12"/>
    <mergeCell ref="G11:G12"/>
    <mergeCell ref="H11:H12"/>
    <mergeCell ref="I11:I12"/>
    <mergeCell ref="J11:J12"/>
    <mergeCell ref="A61:D61"/>
    <mergeCell ref="E61:J61"/>
    <mergeCell ref="A72:D72"/>
    <mergeCell ref="A62:G62"/>
    <mergeCell ref="A63:D64"/>
    <mergeCell ref="E63:G63"/>
    <mergeCell ref="E64:G64"/>
    <mergeCell ref="A66:J66"/>
    <mergeCell ref="H67:J67"/>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1"/>
  <sheetViews>
    <sheetView topLeftCell="H62" workbookViewId="0">
      <selection activeCell="M16" sqref="M16"/>
    </sheetView>
  </sheetViews>
  <sheetFormatPr defaultColWidth="14.42578125" defaultRowHeight="15" x14ac:dyDescent="0.25"/>
  <cols>
    <col min="1" max="1" width="10.5703125" style="59" customWidth="1"/>
    <col min="2" max="2" width="18.5703125" style="59" customWidth="1"/>
    <col min="3" max="4" width="12.7109375" style="59" customWidth="1"/>
    <col min="5" max="5" width="14.7109375" style="59" customWidth="1"/>
    <col min="6" max="6" width="12.42578125" style="59" customWidth="1"/>
    <col min="7" max="7" width="15.140625" style="59" customWidth="1"/>
    <col min="8" max="9" width="12.7109375" style="59" customWidth="1"/>
    <col min="10" max="10" width="15" style="59" customWidth="1"/>
    <col min="11" max="11" width="9.140625" style="59" customWidth="1"/>
    <col min="12" max="12" width="13" style="59" customWidth="1"/>
    <col min="13" max="13" width="12.7109375" style="59" customWidth="1"/>
    <col min="14" max="14" width="14.28515625" style="59" customWidth="1"/>
    <col min="15" max="15" width="7.85546875" style="59" customWidth="1"/>
    <col min="16" max="17" width="9.140625" style="59" customWidth="1"/>
    <col min="18" max="16384" width="14.42578125" style="59"/>
  </cols>
  <sheetData>
    <row r="1" spans="1:17" ht="24" x14ac:dyDescent="0.4">
      <c r="A1" s="108" t="s">
        <v>0</v>
      </c>
      <c r="B1" s="109"/>
      <c r="C1" s="109"/>
      <c r="D1" s="109"/>
      <c r="E1" s="109"/>
      <c r="F1" s="109"/>
      <c r="G1" s="109"/>
      <c r="H1" s="109"/>
      <c r="I1" s="109"/>
      <c r="J1" s="110"/>
      <c r="K1" s="1"/>
      <c r="L1" s="2"/>
      <c r="M1" s="2"/>
      <c r="N1" s="2"/>
      <c r="O1" s="3"/>
      <c r="P1" s="4" t="s">
        <v>1</v>
      </c>
      <c r="Q1" s="2"/>
    </row>
    <row r="2" spans="1:17" ht="18.75" x14ac:dyDescent="0.3">
      <c r="A2" s="111" t="s">
        <v>2</v>
      </c>
      <c r="B2" s="109"/>
      <c r="C2" s="109"/>
      <c r="D2" s="109"/>
      <c r="E2" s="109"/>
      <c r="F2" s="109"/>
      <c r="G2" s="109"/>
      <c r="H2" s="109"/>
      <c r="I2" s="109"/>
      <c r="J2" s="110"/>
      <c r="K2" s="2"/>
      <c r="L2" s="2"/>
      <c r="M2" s="2"/>
      <c r="N2" s="2"/>
      <c r="O2" s="5"/>
      <c r="P2" s="4" t="s">
        <v>3</v>
      </c>
      <c r="Q2" s="2"/>
    </row>
    <row r="3" spans="1:17" ht="18.75" customHeight="1" x14ac:dyDescent="0.25">
      <c r="A3" s="112" t="s">
        <v>171</v>
      </c>
      <c r="B3" s="113"/>
      <c r="C3" s="113"/>
      <c r="D3" s="113"/>
      <c r="E3" s="113"/>
      <c r="F3" s="113"/>
      <c r="G3" s="113"/>
      <c r="H3" s="113"/>
      <c r="I3" s="113"/>
      <c r="J3" s="114"/>
      <c r="K3" s="6"/>
      <c r="L3" s="6"/>
      <c r="N3" s="6"/>
      <c r="O3" s="6"/>
      <c r="P3" s="6"/>
      <c r="Q3" s="6"/>
    </row>
    <row r="4" spans="1:17" ht="24" x14ac:dyDescent="0.4">
      <c r="A4" s="108" t="s">
        <v>4</v>
      </c>
      <c r="B4" s="109"/>
      <c r="C4" s="109"/>
      <c r="D4" s="109"/>
      <c r="E4" s="109"/>
      <c r="F4" s="109"/>
      <c r="G4" s="109"/>
      <c r="H4" s="109"/>
      <c r="I4" s="109"/>
      <c r="J4" s="110"/>
      <c r="K4" s="2"/>
      <c r="L4" s="2"/>
      <c r="M4" s="6"/>
      <c r="N4" s="2"/>
      <c r="O4" s="2"/>
      <c r="P4" s="2"/>
      <c r="Q4" s="2"/>
    </row>
    <row r="5" spans="1:17" x14ac:dyDescent="0.25">
      <c r="A5" s="115" t="s">
        <v>5</v>
      </c>
      <c r="B5" s="110"/>
      <c r="C5" s="116" t="s">
        <v>6</v>
      </c>
      <c r="D5" s="109"/>
      <c r="E5" s="109"/>
      <c r="F5" s="109"/>
      <c r="G5" s="109"/>
      <c r="H5" s="109"/>
      <c r="I5" s="109"/>
      <c r="J5" s="110"/>
      <c r="K5" s="2"/>
      <c r="L5" s="2"/>
      <c r="M5" s="2"/>
      <c r="N5" s="2"/>
      <c r="O5" s="2"/>
      <c r="P5" s="2"/>
      <c r="Q5" s="2"/>
    </row>
    <row r="6" spans="1:17" ht="45" customHeight="1" x14ac:dyDescent="0.25">
      <c r="A6" s="117" t="s">
        <v>7</v>
      </c>
      <c r="B6" s="110"/>
      <c r="C6" s="118" t="s">
        <v>8</v>
      </c>
      <c r="D6" s="109"/>
      <c r="E6" s="109"/>
      <c r="F6" s="109"/>
      <c r="G6" s="109"/>
      <c r="H6" s="109"/>
      <c r="I6" s="109"/>
      <c r="J6" s="110"/>
      <c r="K6" s="2"/>
      <c r="L6" s="2"/>
      <c r="M6" s="2"/>
      <c r="N6" s="2"/>
      <c r="O6" s="2"/>
      <c r="P6" s="2"/>
      <c r="Q6" s="2"/>
    </row>
    <row r="7" spans="1:17" x14ac:dyDescent="0.25">
      <c r="A7" s="117" t="s">
        <v>9</v>
      </c>
      <c r="B7" s="110"/>
      <c r="C7" s="119" t="s">
        <v>10</v>
      </c>
      <c r="D7" s="109"/>
      <c r="E7" s="109"/>
      <c r="F7" s="109"/>
      <c r="G7" s="109"/>
      <c r="H7" s="109"/>
      <c r="I7" s="109"/>
      <c r="J7" s="110"/>
      <c r="K7" s="2"/>
      <c r="L7" s="2"/>
      <c r="M7" s="2"/>
      <c r="N7" s="2"/>
      <c r="O7" s="2"/>
      <c r="P7" s="2"/>
      <c r="Q7" s="2"/>
    </row>
    <row r="8" spans="1:17" x14ac:dyDescent="0.25">
      <c r="A8" s="117" t="s">
        <v>11</v>
      </c>
      <c r="B8" s="110"/>
      <c r="C8" s="119" t="s">
        <v>12</v>
      </c>
      <c r="D8" s="109"/>
      <c r="E8" s="109"/>
      <c r="F8" s="109"/>
      <c r="G8" s="109"/>
      <c r="H8" s="109"/>
      <c r="I8" s="109"/>
      <c r="J8" s="110"/>
      <c r="K8" s="2"/>
      <c r="L8" s="2"/>
      <c r="M8" s="2"/>
      <c r="N8" s="2"/>
      <c r="O8" s="2"/>
      <c r="P8" s="2"/>
      <c r="Q8" s="2"/>
    </row>
    <row r="9" spans="1:17" x14ac:dyDescent="0.25">
      <c r="A9" s="120" t="s">
        <v>13</v>
      </c>
      <c r="B9" s="110"/>
      <c r="C9" s="121" t="s">
        <v>172</v>
      </c>
      <c r="D9" s="122"/>
      <c r="E9" s="122"/>
      <c r="F9" s="122"/>
      <c r="G9" s="122"/>
      <c r="H9" s="122"/>
      <c r="I9" s="122"/>
      <c r="J9" s="123"/>
      <c r="K9" s="6"/>
      <c r="L9" s="6"/>
      <c r="M9" s="6"/>
      <c r="N9" s="6"/>
      <c r="O9" s="6"/>
      <c r="P9" s="6"/>
      <c r="Q9" s="6"/>
    </row>
    <row r="10" spans="1:17" x14ac:dyDescent="0.25">
      <c r="A10" s="117" t="s">
        <v>14</v>
      </c>
      <c r="B10" s="110"/>
      <c r="C10" s="121"/>
      <c r="D10" s="122"/>
      <c r="E10" s="122"/>
      <c r="F10" s="122"/>
      <c r="G10" s="122"/>
      <c r="H10" s="122"/>
      <c r="I10" s="122"/>
      <c r="J10" s="123"/>
      <c r="K10" s="2"/>
      <c r="L10" s="2"/>
      <c r="M10" s="2"/>
      <c r="N10" s="2"/>
      <c r="O10" s="2"/>
      <c r="P10" s="2"/>
      <c r="Q10" s="2"/>
    </row>
    <row r="11" spans="1:17" ht="33" customHeight="1" x14ac:dyDescent="0.25">
      <c r="A11" s="124" t="s">
        <v>15</v>
      </c>
      <c r="B11" s="124" t="s">
        <v>16</v>
      </c>
      <c r="C11" s="126" t="s">
        <v>17</v>
      </c>
      <c r="D11" s="126" t="s">
        <v>18</v>
      </c>
      <c r="E11" s="124" t="s">
        <v>19</v>
      </c>
      <c r="F11" s="124" t="s">
        <v>15</v>
      </c>
      <c r="G11" s="124" t="s">
        <v>16</v>
      </c>
      <c r="H11" s="126" t="s">
        <v>17</v>
      </c>
      <c r="I11" s="126" t="s">
        <v>18</v>
      </c>
      <c r="J11" s="124" t="s">
        <v>19</v>
      </c>
      <c r="K11" s="2"/>
      <c r="L11" s="175" t="s">
        <v>16</v>
      </c>
      <c r="M11" s="176" t="s">
        <v>293</v>
      </c>
      <c r="N11" s="176"/>
      <c r="O11" s="2"/>
      <c r="P11" s="2"/>
      <c r="Q11" s="2"/>
    </row>
    <row r="12" spans="1:17" ht="13.5" customHeight="1" x14ac:dyDescent="0.25">
      <c r="A12" s="125"/>
      <c r="B12" s="125"/>
      <c r="C12" s="125"/>
      <c r="D12" s="125"/>
      <c r="E12" s="125"/>
      <c r="F12" s="125"/>
      <c r="G12" s="125"/>
      <c r="H12" s="125"/>
      <c r="I12" s="125"/>
      <c r="J12" s="125"/>
      <c r="K12" s="2"/>
      <c r="L12" s="175"/>
      <c r="M12" s="7" t="s">
        <v>17</v>
      </c>
      <c r="N12" s="2" t="s">
        <v>18</v>
      </c>
      <c r="O12" s="2"/>
      <c r="P12" s="2"/>
      <c r="Q12" s="2"/>
    </row>
    <row r="13" spans="1:17" x14ac:dyDescent="0.25">
      <c r="A13" s="8">
        <v>1</v>
      </c>
      <c r="B13" s="9" t="s">
        <v>20</v>
      </c>
      <c r="C13" s="38">
        <v>0</v>
      </c>
      <c r="D13" s="10">
        <v>210</v>
      </c>
      <c r="E13" s="11">
        <f t="shared" ref="E13:E60" si="0">SUM(C13,D13)</f>
        <v>210</v>
      </c>
      <c r="F13" s="8">
        <v>49</v>
      </c>
      <c r="G13" s="12" t="s">
        <v>21</v>
      </c>
      <c r="H13" s="38">
        <v>0</v>
      </c>
      <c r="I13" s="10">
        <v>210</v>
      </c>
      <c r="J13" s="8">
        <f t="shared" ref="J13:J60" si="1">SUM(H13,I13)</f>
        <v>210</v>
      </c>
      <c r="K13" s="2"/>
      <c r="L13" s="2"/>
      <c r="M13" s="7"/>
      <c r="N13" s="7"/>
      <c r="O13" s="2"/>
      <c r="P13" s="2"/>
      <c r="Q13" s="2"/>
    </row>
    <row r="14" spans="1:17" x14ac:dyDescent="0.25">
      <c r="A14" s="8">
        <f t="shared" ref="A14:A36" si="2">A13+1</f>
        <v>2</v>
      </c>
      <c r="B14" s="9" t="s">
        <v>22</v>
      </c>
      <c r="C14" s="38">
        <v>0</v>
      </c>
      <c r="D14" s="10">
        <v>210</v>
      </c>
      <c r="E14" s="11">
        <f t="shared" si="0"/>
        <v>210</v>
      </c>
      <c r="F14" s="8">
        <f t="shared" ref="F14:F36" si="3">F13+1</f>
        <v>50</v>
      </c>
      <c r="G14" s="12" t="s">
        <v>23</v>
      </c>
      <c r="H14" s="38">
        <v>0</v>
      </c>
      <c r="I14" s="10">
        <v>210</v>
      </c>
      <c r="J14" s="8">
        <f t="shared" si="1"/>
        <v>210</v>
      </c>
      <c r="K14" s="2"/>
      <c r="L14" s="2" t="s">
        <v>20</v>
      </c>
      <c r="M14" s="7">
        <f>AVERAGE(C13:C16)</f>
        <v>0</v>
      </c>
      <c r="N14" s="7">
        <f>AVERAGE(D13:D16)</f>
        <v>210</v>
      </c>
      <c r="O14" s="2"/>
      <c r="P14" s="2"/>
      <c r="Q14" s="2"/>
    </row>
    <row r="15" spans="1:17" x14ac:dyDescent="0.25">
      <c r="A15" s="8">
        <f t="shared" si="2"/>
        <v>3</v>
      </c>
      <c r="B15" s="9" t="s">
        <v>24</v>
      </c>
      <c r="C15" s="38">
        <v>0</v>
      </c>
      <c r="D15" s="10">
        <v>210</v>
      </c>
      <c r="E15" s="11">
        <f t="shared" si="0"/>
        <v>210</v>
      </c>
      <c r="F15" s="8">
        <f t="shared" si="3"/>
        <v>51</v>
      </c>
      <c r="G15" s="12" t="s">
        <v>25</v>
      </c>
      <c r="H15" s="38">
        <v>0</v>
      </c>
      <c r="I15" s="10">
        <v>210</v>
      </c>
      <c r="J15" s="8">
        <f t="shared" si="1"/>
        <v>210</v>
      </c>
      <c r="K15" s="2"/>
      <c r="L15" s="2" t="s">
        <v>28</v>
      </c>
      <c r="M15" s="7">
        <f>AVERAGE(C17:C20)</f>
        <v>0</v>
      </c>
      <c r="N15" s="7">
        <f>AVERAGE(D17:D20)</f>
        <v>210</v>
      </c>
      <c r="O15" s="2"/>
      <c r="P15" s="2"/>
      <c r="Q15" s="2"/>
    </row>
    <row r="16" spans="1:17" x14ac:dyDescent="0.25">
      <c r="A16" s="8">
        <f t="shared" si="2"/>
        <v>4</v>
      </c>
      <c r="B16" s="9" t="s">
        <v>26</v>
      </c>
      <c r="C16" s="38">
        <v>0</v>
      </c>
      <c r="D16" s="10">
        <v>210</v>
      </c>
      <c r="E16" s="11">
        <f t="shared" si="0"/>
        <v>210</v>
      </c>
      <c r="F16" s="8">
        <f t="shared" si="3"/>
        <v>52</v>
      </c>
      <c r="G16" s="12" t="s">
        <v>27</v>
      </c>
      <c r="H16" s="38">
        <v>0</v>
      </c>
      <c r="I16" s="10">
        <v>210</v>
      </c>
      <c r="J16" s="8">
        <f t="shared" si="1"/>
        <v>210</v>
      </c>
      <c r="K16" s="2"/>
      <c r="L16" s="2" t="s">
        <v>36</v>
      </c>
      <c r="M16" s="7">
        <f>AVERAGE(C21:C24)</f>
        <v>0</v>
      </c>
      <c r="N16" s="7">
        <f>AVERAGE(D21:D24)</f>
        <v>210</v>
      </c>
      <c r="O16" s="2"/>
      <c r="P16" s="2"/>
      <c r="Q16" s="2"/>
    </row>
    <row r="17" spans="1:17" x14ac:dyDescent="0.25">
      <c r="A17" s="8">
        <f t="shared" si="2"/>
        <v>5</v>
      </c>
      <c r="B17" s="9" t="s">
        <v>28</v>
      </c>
      <c r="C17" s="38">
        <v>0</v>
      </c>
      <c r="D17" s="10">
        <v>210</v>
      </c>
      <c r="E17" s="11">
        <f t="shared" si="0"/>
        <v>210</v>
      </c>
      <c r="F17" s="8">
        <f t="shared" si="3"/>
        <v>53</v>
      </c>
      <c r="G17" s="12" t="s">
        <v>29</v>
      </c>
      <c r="H17" s="38">
        <v>0</v>
      </c>
      <c r="I17" s="10">
        <v>210</v>
      </c>
      <c r="J17" s="8">
        <f t="shared" si="1"/>
        <v>210</v>
      </c>
      <c r="K17" s="2"/>
      <c r="L17" s="2" t="s">
        <v>44</v>
      </c>
      <c r="M17" s="7">
        <f>AVERAGE(C25:C28)</f>
        <v>0</v>
      </c>
      <c r="N17" s="7">
        <f>AVERAGE(D25:D28)</f>
        <v>210</v>
      </c>
      <c r="O17" s="2"/>
      <c r="P17" s="2"/>
      <c r="Q17" s="2"/>
    </row>
    <row r="18" spans="1:17" x14ac:dyDescent="0.25">
      <c r="A18" s="8">
        <f t="shared" si="2"/>
        <v>6</v>
      </c>
      <c r="B18" s="9" t="s">
        <v>30</v>
      </c>
      <c r="C18" s="38">
        <v>0</v>
      </c>
      <c r="D18" s="10">
        <v>210</v>
      </c>
      <c r="E18" s="11">
        <f t="shared" si="0"/>
        <v>210</v>
      </c>
      <c r="F18" s="8">
        <f t="shared" si="3"/>
        <v>54</v>
      </c>
      <c r="G18" s="12" t="s">
        <v>31</v>
      </c>
      <c r="H18" s="38">
        <v>0</v>
      </c>
      <c r="I18" s="10">
        <v>210</v>
      </c>
      <c r="J18" s="8">
        <f t="shared" si="1"/>
        <v>210</v>
      </c>
      <c r="K18" s="2"/>
      <c r="L18" s="2" t="s">
        <v>52</v>
      </c>
      <c r="M18" s="7">
        <f>AVERAGE(C29:C32)</f>
        <v>0</v>
      </c>
      <c r="N18" s="7">
        <f>AVERAGE(D29:D32)</f>
        <v>210</v>
      </c>
      <c r="O18" s="2"/>
      <c r="P18" s="2"/>
      <c r="Q18" s="2"/>
    </row>
    <row r="19" spans="1:17" x14ac:dyDescent="0.25">
      <c r="A19" s="8">
        <f t="shared" si="2"/>
        <v>7</v>
      </c>
      <c r="B19" s="9" t="s">
        <v>32</v>
      </c>
      <c r="C19" s="38">
        <v>0</v>
      </c>
      <c r="D19" s="10">
        <v>210</v>
      </c>
      <c r="E19" s="11">
        <f t="shared" si="0"/>
        <v>210</v>
      </c>
      <c r="F19" s="8">
        <f t="shared" si="3"/>
        <v>55</v>
      </c>
      <c r="G19" s="12" t="s">
        <v>33</v>
      </c>
      <c r="H19" s="38">
        <v>0</v>
      </c>
      <c r="I19" s="10">
        <v>210</v>
      </c>
      <c r="J19" s="8">
        <f t="shared" si="1"/>
        <v>210</v>
      </c>
      <c r="K19" s="2"/>
      <c r="L19" s="2" t="s">
        <v>60</v>
      </c>
      <c r="M19" s="7">
        <f>AVERAGE(C33:C36)</f>
        <v>0</v>
      </c>
      <c r="N19" s="7">
        <f>AVERAGE(D33:D36)</f>
        <v>210</v>
      </c>
      <c r="O19" s="2"/>
      <c r="P19" s="2"/>
      <c r="Q19" s="2"/>
    </row>
    <row r="20" spans="1:17" x14ac:dyDescent="0.25">
      <c r="A20" s="8">
        <f t="shared" si="2"/>
        <v>8</v>
      </c>
      <c r="B20" s="9" t="s">
        <v>34</v>
      </c>
      <c r="C20" s="38">
        <v>0</v>
      </c>
      <c r="D20" s="10">
        <v>210</v>
      </c>
      <c r="E20" s="11">
        <f t="shared" si="0"/>
        <v>210</v>
      </c>
      <c r="F20" s="8">
        <f t="shared" si="3"/>
        <v>56</v>
      </c>
      <c r="G20" s="12" t="s">
        <v>35</v>
      </c>
      <c r="H20" s="38">
        <v>0</v>
      </c>
      <c r="I20" s="10">
        <v>210</v>
      </c>
      <c r="J20" s="8">
        <f t="shared" si="1"/>
        <v>210</v>
      </c>
      <c r="K20" s="2"/>
      <c r="L20" s="2" t="s">
        <v>68</v>
      </c>
      <c r="M20" s="7">
        <f>AVERAGE(C37:C40)</f>
        <v>0</v>
      </c>
      <c r="N20" s="7">
        <f>AVERAGE(D37:D40)</f>
        <v>210</v>
      </c>
      <c r="O20" s="2"/>
      <c r="P20" s="2"/>
      <c r="Q20" s="2"/>
    </row>
    <row r="21" spans="1:17" ht="15.75" customHeight="1" x14ac:dyDescent="0.25">
      <c r="A21" s="8">
        <f t="shared" si="2"/>
        <v>9</v>
      </c>
      <c r="B21" s="9" t="s">
        <v>36</v>
      </c>
      <c r="C21" s="38">
        <v>0</v>
      </c>
      <c r="D21" s="10">
        <v>210</v>
      </c>
      <c r="E21" s="11">
        <f t="shared" si="0"/>
        <v>210</v>
      </c>
      <c r="F21" s="8">
        <f t="shared" si="3"/>
        <v>57</v>
      </c>
      <c r="G21" s="12" t="s">
        <v>37</v>
      </c>
      <c r="H21" s="38">
        <v>0</v>
      </c>
      <c r="I21" s="10">
        <v>210</v>
      </c>
      <c r="J21" s="8">
        <f t="shared" si="1"/>
        <v>210</v>
      </c>
      <c r="K21" s="2"/>
      <c r="L21" s="2" t="s">
        <v>76</v>
      </c>
      <c r="M21" s="7">
        <f>AVERAGE(C41:C44)</f>
        <v>0</v>
      </c>
      <c r="N21" s="7">
        <f>AVERAGE(D41:D44)</f>
        <v>210</v>
      </c>
      <c r="O21" s="2"/>
      <c r="P21" s="2"/>
      <c r="Q21" s="2"/>
    </row>
    <row r="22" spans="1:17" ht="15.75" customHeight="1" x14ac:dyDescent="0.25">
      <c r="A22" s="8">
        <f t="shared" si="2"/>
        <v>10</v>
      </c>
      <c r="B22" s="9" t="s">
        <v>38</v>
      </c>
      <c r="C22" s="38">
        <v>0</v>
      </c>
      <c r="D22" s="10">
        <v>210</v>
      </c>
      <c r="E22" s="11">
        <f t="shared" si="0"/>
        <v>210</v>
      </c>
      <c r="F22" s="8">
        <f t="shared" si="3"/>
        <v>58</v>
      </c>
      <c r="G22" s="12" t="s">
        <v>39</v>
      </c>
      <c r="H22" s="38">
        <v>0</v>
      </c>
      <c r="I22" s="10">
        <v>210</v>
      </c>
      <c r="J22" s="8">
        <f t="shared" si="1"/>
        <v>210</v>
      </c>
      <c r="K22" s="2"/>
      <c r="L22" s="2" t="s">
        <v>84</v>
      </c>
      <c r="M22" s="7">
        <f>AVERAGE(C45:C48)</f>
        <v>0</v>
      </c>
      <c r="N22" s="7">
        <f>AVERAGE(D45:D48)</f>
        <v>210</v>
      </c>
      <c r="O22" s="2"/>
      <c r="P22" s="2"/>
      <c r="Q22" s="2"/>
    </row>
    <row r="23" spans="1:17" ht="15.75" customHeight="1" x14ac:dyDescent="0.25">
      <c r="A23" s="8">
        <f t="shared" si="2"/>
        <v>11</v>
      </c>
      <c r="B23" s="9" t="s">
        <v>40</v>
      </c>
      <c r="C23" s="38">
        <v>0</v>
      </c>
      <c r="D23" s="10">
        <v>210</v>
      </c>
      <c r="E23" s="11">
        <f t="shared" si="0"/>
        <v>210</v>
      </c>
      <c r="F23" s="8">
        <f t="shared" si="3"/>
        <v>59</v>
      </c>
      <c r="G23" s="12" t="s">
        <v>41</v>
      </c>
      <c r="H23" s="38">
        <v>0</v>
      </c>
      <c r="I23" s="10">
        <v>210</v>
      </c>
      <c r="J23" s="8">
        <f t="shared" si="1"/>
        <v>210</v>
      </c>
      <c r="K23" s="2"/>
      <c r="L23" s="2" t="s">
        <v>92</v>
      </c>
      <c r="M23" s="7">
        <f>AVERAGE(C49:C52)</f>
        <v>0</v>
      </c>
      <c r="N23" s="7">
        <f>AVERAGE(D49:D52)</f>
        <v>210</v>
      </c>
      <c r="O23" s="2"/>
      <c r="P23" s="2"/>
      <c r="Q23" s="2"/>
    </row>
    <row r="24" spans="1:17" ht="15.75" customHeight="1" x14ac:dyDescent="0.25">
      <c r="A24" s="8">
        <f t="shared" si="2"/>
        <v>12</v>
      </c>
      <c r="B24" s="9" t="s">
        <v>42</v>
      </c>
      <c r="C24" s="38">
        <v>0</v>
      </c>
      <c r="D24" s="10">
        <v>210</v>
      </c>
      <c r="E24" s="11">
        <f t="shared" si="0"/>
        <v>210</v>
      </c>
      <c r="F24" s="8">
        <f t="shared" si="3"/>
        <v>60</v>
      </c>
      <c r="G24" s="12" t="s">
        <v>43</v>
      </c>
      <c r="H24" s="38">
        <v>0</v>
      </c>
      <c r="I24" s="10">
        <v>210</v>
      </c>
      <c r="J24" s="8">
        <f t="shared" si="1"/>
        <v>210</v>
      </c>
      <c r="K24" s="2"/>
      <c r="L24" s="13" t="s">
        <v>100</v>
      </c>
      <c r="M24" s="7">
        <f>AVERAGE(C53:C56)</f>
        <v>0</v>
      </c>
      <c r="N24" s="7">
        <f>AVERAGE(D53:D56)</f>
        <v>210</v>
      </c>
      <c r="O24" s="2"/>
      <c r="P24" s="2"/>
      <c r="Q24" s="2"/>
    </row>
    <row r="25" spans="1:17" ht="15.75" customHeight="1" x14ac:dyDescent="0.25">
      <c r="A25" s="8">
        <f t="shared" si="2"/>
        <v>13</v>
      </c>
      <c r="B25" s="9" t="s">
        <v>44</v>
      </c>
      <c r="C25" s="38">
        <v>0</v>
      </c>
      <c r="D25" s="10">
        <v>210</v>
      </c>
      <c r="E25" s="11">
        <f t="shared" si="0"/>
        <v>210</v>
      </c>
      <c r="F25" s="8">
        <f t="shared" si="3"/>
        <v>61</v>
      </c>
      <c r="G25" s="12" t="s">
        <v>45</v>
      </c>
      <c r="H25" s="38">
        <v>0</v>
      </c>
      <c r="I25" s="10">
        <v>210</v>
      </c>
      <c r="J25" s="8">
        <f t="shared" si="1"/>
        <v>210</v>
      </c>
      <c r="K25" s="2"/>
      <c r="L25" s="16" t="s">
        <v>108</v>
      </c>
      <c r="M25" s="7">
        <f>AVERAGE(C57:C60)</f>
        <v>0</v>
      </c>
      <c r="N25" s="7">
        <f>AVERAGE(D57:D60)</f>
        <v>210</v>
      </c>
      <c r="O25" s="2"/>
      <c r="P25" s="2"/>
      <c r="Q25" s="2"/>
    </row>
    <row r="26" spans="1:17" ht="15.75" customHeight="1" x14ac:dyDescent="0.25">
      <c r="A26" s="8">
        <f t="shared" si="2"/>
        <v>14</v>
      </c>
      <c r="B26" s="9" t="s">
        <v>46</v>
      </c>
      <c r="C26" s="38">
        <v>0</v>
      </c>
      <c r="D26" s="10">
        <v>210</v>
      </c>
      <c r="E26" s="11">
        <f t="shared" si="0"/>
        <v>210</v>
      </c>
      <c r="F26" s="8">
        <f t="shared" si="3"/>
        <v>62</v>
      </c>
      <c r="G26" s="12" t="s">
        <v>47</v>
      </c>
      <c r="H26" s="38">
        <v>0</v>
      </c>
      <c r="I26" s="10">
        <v>210</v>
      </c>
      <c r="J26" s="8">
        <f t="shared" si="1"/>
        <v>210</v>
      </c>
      <c r="K26" s="2"/>
      <c r="L26" s="16" t="s">
        <v>21</v>
      </c>
      <c r="M26" s="7">
        <f>AVERAGE(H13:H16)</f>
        <v>0</v>
      </c>
      <c r="N26" s="7">
        <f>AVERAGE(I13:I16)</f>
        <v>210</v>
      </c>
      <c r="O26" s="2"/>
      <c r="P26" s="2"/>
      <c r="Q26" s="2"/>
    </row>
    <row r="27" spans="1:17" ht="15.75" customHeight="1" x14ac:dyDescent="0.25">
      <c r="A27" s="8">
        <f t="shared" si="2"/>
        <v>15</v>
      </c>
      <c r="B27" s="9" t="s">
        <v>48</v>
      </c>
      <c r="C27" s="38">
        <v>0</v>
      </c>
      <c r="D27" s="10">
        <v>210</v>
      </c>
      <c r="E27" s="11">
        <f t="shared" si="0"/>
        <v>210</v>
      </c>
      <c r="F27" s="8">
        <f t="shared" si="3"/>
        <v>63</v>
      </c>
      <c r="G27" s="12" t="s">
        <v>49</v>
      </c>
      <c r="H27" s="38">
        <v>0</v>
      </c>
      <c r="I27" s="10">
        <v>210</v>
      </c>
      <c r="J27" s="8">
        <f t="shared" si="1"/>
        <v>210</v>
      </c>
      <c r="K27" s="2"/>
      <c r="L27" s="24" t="s">
        <v>29</v>
      </c>
      <c r="M27" s="7">
        <f>AVERAGE(H17:H20)</f>
        <v>0</v>
      </c>
      <c r="N27" s="7">
        <f>AVERAGE(I17:I20)</f>
        <v>210</v>
      </c>
      <c r="O27" s="2"/>
      <c r="P27" s="2"/>
      <c r="Q27" s="2"/>
    </row>
    <row r="28" spans="1:17" ht="15.75" customHeight="1" x14ac:dyDescent="0.25">
      <c r="A28" s="8">
        <f t="shared" si="2"/>
        <v>16</v>
      </c>
      <c r="B28" s="9" t="s">
        <v>50</v>
      </c>
      <c r="C28" s="38">
        <v>0</v>
      </c>
      <c r="D28" s="10">
        <v>210</v>
      </c>
      <c r="E28" s="11">
        <f t="shared" si="0"/>
        <v>210</v>
      </c>
      <c r="F28" s="8">
        <f t="shared" si="3"/>
        <v>64</v>
      </c>
      <c r="G28" s="12" t="s">
        <v>51</v>
      </c>
      <c r="H28" s="38">
        <v>0</v>
      </c>
      <c r="I28" s="10">
        <v>210</v>
      </c>
      <c r="J28" s="8">
        <f t="shared" si="1"/>
        <v>210</v>
      </c>
      <c r="K28" s="2"/>
      <c r="L28" s="2" t="s">
        <v>37</v>
      </c>
      <c r="M28" s="7">
        <f>AVERAGE(H21:H24)</f>
        <v>0</v>
      </c>
      <c r="N28" s="7">
        <f>AVERAGE(I21:I24)</f>
        <v>210</v>
      </c>
      <c r="O28" s="2"/>
      <c r="P28" s="2"/>
      <c r="Q28" s="2"/>
    </row>
    <row r="29" spans="1:17" ht="15.75" customHeight="1" x14ac:dyDescent="0.25">
      <c r="A29" s="8">
        <f t="shared" si="2"/>
        <v>17</v>
      </c>
      <c r="B29" s="9" t="s">
        <v>52</v>
      </c>
      <c r="C29" s="38">
        <v>0</v>
      </c>
      <c r="D29" s="10">
        <v>210</v>
      </c>
      <c r="E29" s="11">
        <f t="shared" si="0"/>
        <v>210</v>
      </c>
      <c r="F29" s="8">
        <f t="shared" si="3"/>
        <v>65</v>
      </c>
      <c r="G29" s="12" t="s">
        <v>53</v>
      </c>
      <c r="H29" s="38">
        <v>0</v>
      </c>
      <c r="I29" s="10">
        <v>210</v>
      </c>
      <c r="J29" s="8">
        <f t="shared" si="1"/>
        <v>210</v>
      </c>
      <c r="K29" s="2"/>
      <c r="L29" s="2" t="s">
        <v>45</v>
      </c>
      <c r="M29" s="7">
        <f>AVERAGE(H25:H28)</f>
        <v>0</v>
      </c>
      <c r="N29" s="7">
        <f>AVERAGE(I25:I28)</f>
        <v>210</v>
      </c>
      <c r="O29" s="2"/>
      <c r="P29" s="2"/>
      <c r="Q29" s="2"/>
    </row>
    <row r="30" spans="1:17" ht="15.75" customHeight="1" x14ac:dyDescent="0.25">
      <c r="A30" s="8">
        <f t="shared" si="2"/>
        <v>18</v>
      </c>
      <c r="B30" s="9" t="s">
        <v>54</v>
      </c>
      <c r="C30" s="38">
        <v>0</v>
      </c>
      <c r="D30" s="10">
        <v>210</v>
      </c>
      <c r="E30" s="11">
        <f t="shared" si="0"/>
        <v>210</v>
      </c>
      <c r="F30" s="8">
        <f t="shared" si="3"/>
        <v>66</v>
      </c>
      <c r="G30" s="12" t="s">
        <v>55</v>
      </c>
      <c r="H30" s="38">
        <v>0</v>
      </c>
      <c r="I30" s="10">
        <v>210</v>
      </c>
      <c r="J30" s="8">
        <f t="shared" si="1"/>
        <v>210</v>
      </c>
      <c r="K30" s="2"/>
      <c r="L30" s="2" t="s">
        <v>53</v>
      </c>
      <c r="M30" s="7">
        <f>AVERAGE(H29:H32)</f>
        <v>0</v>
      </c>
      <c r="N30" s="7">
        <f>AVERAGE(I29:I32)</f>
        <v>210</v>
      </c>
      <c r="O30" s="2"/>
      <c r="P30" s="2"/>
      <c r="Q30" s="2"/>
    </row>
    <row r="31" spans="1:17" ht="15.75" customHeight="1" x14ac:dyDescent="0.25">
      <c r="A31" s="8">
        <f t="shared" si="2"/>
        <v>19</v>
      </c>
      <c r="B31" s="9" t="s">
        <v>56</v>
      </c>
      <c r="C31" s="38">
        <v>0</v>
      </c>
      <c r="D31" s="10">
        <v>210</v>
      </c>
      <c r="E31" s="11">
        <f t="shared" si="0"/>
        <v>210</v>
      </c>
      <c r="F31" s="8">
        <f t="shared" si="3"/>
        <v>67</v>
      </c>
      <c r="G31" s="12" t="s">
        <v>57</v>
      </c>
      <c r="H31" s="38">
        <v>0</v>
      </c>
      <c r="I31" s="10">
        <v>210</v>
      </c>
      <c r="J31" s="8">
        <f t="shared" si="1"/>
        <v>210</v>
      </c>
      <c r="K31" s="2"/>
      <c r="L31" s="2" t="s">
        <v>61</v>
      </c>
      <c r="M31" s="7">
        <f>AVERAGE(H33:H36)</f>
        <v>0</v>
      </c>
      <c r="N31" s="7">
        <f>AVERAGE(I33:I36)</f>
        <v>210</v>
      </c>
      <c r="O31" s="2"/>
      <c r="P31" s="2"/>
      <c r="Q31" s="2"/>
    </row>
    <row r="32" spans="1:17" ht="15.75" customHeight="1" x14ac:dyDescent="0.25">
      <c r="A32" s="8">
        <f t="shared" si="2"/>
        <v>20</v>
      </c>
      <c r="B32" s="9" t="s">
        <v>58</v>
      </c>
      <c r="C32" s="38">
        <v>0</v>
      </c>
      <c r="D32" s="10">
        <v>210</v>
      </c>
      <c r="E32" s="11">
        <f t="shared" si="0"/>
        <v>210</v>
      </c>
      <c r="F32" s="8">
        <f t="shared" si="3"/>
        <v>68</v>
      </c>
      <c r="G32" s="12" t="s">
        <v>59</v>
      </c>
      <c r="H32" s="38">
        <v>0</v>
      </c>
      <c r="I32" s="10">
        <v>210</v>
      </c>
      <c r="J32" s="8">
        <f t="shared" si="1"/>
        <v>210</v>
      </c>
      <c r="K32" s="2"/>
      <c r="L32" s="2" t="s">
        <v>69</v>
      </c>
      <c r="M32" s="7">
        <f>AVERAGE(H37:H40)</f>
        <v>0</v>
      </c>
      <c r="N32" s="7">
        <f>AVERAGE(I37:I40)</f>
        <v>210</v>
      </c>
      <c r="O32" s="2"/>
      <c r="P32" s="2"/>
      <c r="Q32" s="2"/>
    </row>
    <row r="33" spans="1:17" ht="15.75" customHeight="1" x14ac:dyDescent="0.25">
      <c r="A33" s="8">
        <f t="shared" si="2"/>
        <v>21</v>
      </c>
      <c r="B33" s="9" t="s">
        <v>60</v>
      </c>
      <c r="C33" s="38">
        <v>0</v>
      </c>
      <c r="D33" s="10">
        <v>210</v>
      </c>
      <c r="E33" s="11">
        <f t="shared" si="0"/>
        <v>210</v>
      </c>
      <c r="F33" s="8">
        <f t="shared" si="3"/>
        <v>69</v>
      </c>
      <c r="G33" s="12" t="s">
        <v>61</v>
      </c>
      <c r="H33" s="38">
        <v>0</v>
      </c>
      <c r="I33" s="10">
        <v>210</v>
      </c>
      <c r="J33" s="8">
        <f t="shared" si="1"/>
        <v>210</v>
      </c>
      <c r="K33" s="2"/>
      <c r="L33" s="2" t="s">
        <v>77</v>
      </c>
      <c r="M33" s="7">
        <f>AVERAGE(H41:H44)</f>
        <v>0</v>
      </c>
      <c r="N33" s="7">
        <f>AVERAGE(I41:I44)</f>
        <v>210</v>
      </c>
      <c r="O33" s="2"/>
      <c r="P33" s="2"/>
      <c r="Q33" s="2"/>
    </row>
    <row r="34" spans="1:17" ht="15.75" customHeight="1" x14ac:dyDescent="0.25">
      <c r="A34" s="8">
        <f t="shared" si="2"/>
        <v>22</v>
      </c>
      <c r="B34" s="9" t="s">
        <v>62</v>
      </c>
      <c r="C34" s="38">
        <v>0</v>
      </c>
      <c r="D34" s="10">
        <v>210</v>
      </c>
      <c r="E34" s="11">
        <f t="shared" si="0"/>
        <v>210</v>
      </c>
      <c r="F34" s="8">
        <f t="shared" si="3"/>
        <v>70</v>
      </c>
      <c r="G34" s="12" t="s">
        <v>63</v>
      </c>
      <c r="H34" s="38">
        <v>0</v>
      </c>
      <c r="I34" s="10">
        <v>210</v>
      </c>
      <c r="J34" s="8">
        <f t="shared" si="1"/>
        <v>210</v>
      </c>
      <c r="K34" s="2"/>
      <c r="L34" s="2" t="s">
        <v>85</v>
      </c>
      <c r="M34" s="7">
        <f>AVERAGE(H45:H48)</f>
        <v>0</v>
      </c>
      <c r="N34" s="7">
        <f>AVERAGE(I45:I48)</f>
        <v>210</v>
      </c>
      <c r="O34" s="2"/>
      <c r="P34" s="2"/>
      <c r="Q34" s="2"/>
    </row>
    <row r="35" spans="1:17" ht="15.75" customHeight="1" x14ac:dyDescent="0.25">
      <c r="A35" s="8">
        <f t="shared" si="2"/>
        <v>23</v>
      </c>
      <c r="B35" s="9" t="s">
        <v>64</v>
      </c>
      <c r="C35" s="38">
        <v>0</v>
      </c>
      <c r="D35" s="10">
        <v>210</v>
      </c>
      <c r="E35" s="11">
        <f t="shared" si="0"/>
        <v>210</v>
      </c>
      <c r="F35" s="8">
        <f t="shared" si="3"/>
        <v>71</v>
      </c>
      <c r="G35" s="12" t="s">
        <v>65</v>
      </c>
      <c r="H35" s="38">
        <v>0</v>
      </c>
      <c r="I35" s="10">
        <v>210</v>
      </c>
      <c r="J35" s="8">
        <f t="shared" si="1"/>
        <v>210</v>
      </c>
      <c r="K35" s="2"/>
      <c r="L35" s="2" t="s">
        <v>93</v>
      </c>
      <c r="M35" s="7">
        <f>AVERAGE(H49:H52)</f>
        <v>0</v>
      </c>
      <c r="N35" s="7">
        <f>AVERAGE(I49:I52)</f>
        <v>210</v>
      </c>
      <c r="O35" s="2"/>
      <c r="P35" s="2"/>
      <c r="Q35" s="2"/>
    </row>
    <row r="36" spans="1:17" ht="15.75" customHeight="1" x14ac:dyDescent="0.25">
      <c r="A36" s="8">
        <f t="shared" si="2"/>
        <v>24</v>
      </c>
      <c r="B36" s="9" t="s">
        <v>66</v>
      </c>
      <c r="C36" s="38">
        <v>0</v>
      </c>
      <c r="D36" s="10">
        <v>210</v>
      </c>
      <c r="E36" s="11">
        <f t="shared" si="0"/>
        <v>210</v>
      </c>
      <c r="F36" s="8">
        <f t="shared" si="3"/>
        <v>72</v>
      </c>
      <c r="G36" s="12" t="s">
        <v>67</v>
      </c>
      <c r="H36" s="38">
        <v>0</v>
      </c>
      <c r="I36" s="10">
        <v>210</v>
      </c>
      <c r="J36" s="8">
        <f t="shared" si="1"/>
        <v>210</v>
      </c>
      <c r="K36" s="2"/>
      <c r="L36" s="107" t="s">
        <v>101</v>
      </c>
      <c r="M36" s="7">
        <f>AVERAGE(H53:H56)</f>
        <v>0</v>
      </c>
      <c r="N36" s="7">
        <f>AVERAGE(I53:I56)</f>
        <v>210</v>
      </c>
      <c r="O36" s="2"/>
      <c r="P36" s="2"/>
      <c r="Q36" s="2"/>
    </row>
    <row r="37" spans="1:17" ht="15.75" customHeight="1" x14ac:dyDescent="0.25">
      <c r="A37" s="8">
        <v>25</v>
      </c>
      <c r="B37" s="9" t="s">
        <v>68</v>
      </c>
      <c r="C37" s="38">
        <v>0</v>
      </c>
      <c r="D37" s="10">
        <v>210</v>
      </c>
      <c r="E37" s="11">
        <f t="shared" si="0"/>
        <v>210</v>
      </c>
      <c r="F37" s="8">
        <v>73</v>
      </c>
      <c r="G37" s="12" t="s">
        <v>69</v>
      </c>
      <c r="H37" s="38">
        <v>0</v>
      </c>
      <c r="I37" s="10">
        <v>210</v>
      </c>
      <c r="J37" s="8">
        <f t="shared" si="1"/>
        <v>210</v>
      </c>
      <c r="K37" s="2"/>
      <c r="L37" s="107" t="s">
        <v>109</v>
      </c>
      <c r="M37" s="7">
        <f>AVERAGE(H57:H60)</f>
        <v>0</v>
      </c>
      <c r="N37" s="7">
        <f>AVERAGE(I57:I60)</f>
        <v>210</v>
      </c>
      <c r="O37" s="2"/>
      <c r="P37" s="2"/>
      <c r="Q37" s="2"/>
    </row>
    <row r="38" spans="1:17" ht="15.75" customHeight="1" x14ac:dyDescent="0.25">
      <c r="A38" s="8">
        <f t="shared" ref="A38:A60" si="4">A37+1</f>
        <v>26</v>
      </c>
      <c r="B38" s="9" t="s">
        <v>70</v>
      </c>
      <c r="C38" s="38">
        <v>0</v>
      </c>
      <c r="D38" s="10">
        <v>210</v>
      </c>
      <c r="E38" s="8">
        <f t="shared" si="0"/>
        <v>210</v>
      </c>
      <c r="F38" s="8">
        <f t="shared" ref="F38:F60" si="5">F37+1</f>
        <v>74</v>
      </c>
      <c r="G38" s="12" t="s">
        <v>71</v>
      </c>
      <c r="H38" s="38">
        <v>0</v>
      </c>
      <c r="I38" s="10">
        <v>210</v>
      </c>
      <c r="J38" s="8">
        <f t="shared" si="1"/>
        <v>210</v>
      </c>
      <c r="K38" s="2"/>
      <c r="L38" s="107" t="s">
        <v>294</v>
      </c>
      <c r="M38" s="107">
        <f>AVERAGE(M14:M37)</f>
        <v>0</v>
      </c>
      <c r="N38" s="107">
        <f>AVERAGE(N14:N37)</f>
        <v>210</v>
      </c>
      <c r="O38" s="2"/>
      <c r="P38" s="2"/>
      <c r="Q38" s="2"/>
    </row>
    <row r="39" spans="1:17" ht="15.75" customHeight="1" x14ac:dyDescent="0.25">
      <c r="A39" s="8">
        <f t="shared" si="4"/>
        <v>27</v>
      </c>
      <c r="B39" s="9" t="s">
        <v>72</v>
      </c>
      <c r="C39" s="38">
        <v>0</v>
      </c>
      <c r="D39" s="10">
        <v>210</v>
      </c>
      <c r="E39" s="8">
        <f t="shared" si="0"/>
        <v>210</v>
      </c>
      <c r="F39" s="8">
        <f t="shared" si="5"/>
        <v>75</v>
      </c>
      <c r="G39" s="12" t="s">
        <v>73</v>
      </c>
      <c r="H39" s="38">
        <v>0</v>
      </c>
      <c r="I39" s="10">
        <v>210</v>
      </c>
      <c r="J39" s="8">
        <f t="shared" si="1"/>
        <v>210</v>
      </c>
      <c r="K39" s="2"/>
      <c r="L39" s="2"/>
      <c r="M39" s="2"/>
      <c r="N39" s="2"/>
      <c r="O39" s="2"/>
      <c r="P39" s="2"/>
      <c r="Q39" s="2"/>
    </row>
    <row r="40" spans="1:17" ht="15.75" customHeight="1" x14ac:dyDescent="0.25">
      <c r="A40" s="8">
        <f t="shared" si="4"/>
        <v>28</v>
      </c>
      <c r="B40" s="9" t="s">
        <v>74</v>
      </c>
      <c r="C40" s="38">
        <v>0</v>
      </c>
      <c r="D40" s="10">
        <v>210</v>
      </c>
      <c r="E40" s="8">
        <f t="shared" si="0"/>
        <v>210</v>
      </c>
      <c r="F40" s="8">
        <f t="shared" si="5"/>
        <v>76</v>
      </c>
      <c r="G40" s="12" t="s">
        <v>75</v>
      </c>
      <c r="H40" s="38">
        <v>0</v>
      </c>
      <c r="I40" s="10">
        <v>210</v>
      </c>
      <c r="J40" s="8">
        <f t="shared" si="1"/>
        <v>210</v>
      </c>
      <c r="K40" s="2"/>
      <c r="L40" s="2"/>
      <c r="M40" s="2"/>
      <c r="N40" s="2"/>
      <c r="O40" s="2"/>
      <c r="P40" s="2"/>
      <c r="Q40" s="2"/>
    </row>
    <row r="41" spans="1:17" ht="15.75" customHeight="1" x14ac:dyDescent="0.25">
      <c r="A41" s="8">
        <f t="shared" si="4"/>
        <v>29</v>
      </c>
      <c r="B41" s="9" t="s">
        <v>76</v>
      </c>
      <c r="C41" s="38">
        <v>0</v>
      </c>
      <c r="D41" s="10">
        <v>210</v>
      </c>
      <c r="E41" s="8">
        <f t="shared" si="0"/>
        <v>210</v>
      </c>
      <c r="F41" s="8">
        <f t="shared" si="5"/>
        <v>77</v>
      </c>
      <c r="G41" s="12" t="s">
        <v>77</v>
      </c>
      <c r="H41" s="38">
        <v>0</v>
      </c>
      <c r="I41" s="10">
        <v>210</v>
      </c>
      <c r="J41" s="8">
        <f t="shared" si="1"/>
        <v>210</v>
      </c>
      <c r="K41" s="2"/>
      <c r="L41" s="2"/>
      <c r="M41" s="2"/>
      <c r="N41" s="2"/>
      <c r="O41" s="2"/>
      <c r="P41" s="2"/>
      <c r="Q41" s="2"/>
    </row>
    <row r="42" spans="1:17" ht="15.75" customHeight="1" x14ac:dyDescent="0.25">
      <c r="A42" s="8">
        <f t="shared" si="4"/>
        <v>30</v>
      </c>
      <c r="B42" s="9" t="s">
        <v>78</v>
      </c>
      <c r="C42" s="38">
        <v>0</v>
      </c>
      <c r="D42" s="10">
        <v>210</v>
      </c>
      <c r="E42" s="8">
        <f t="shared" si="0"/>
        <v>210</v>
      </c>
      <c r="F42" s="8">
        <f t="shared" si="5"/>
        <v>78</v>
      </c>
      <c r="G42" s="12" t="s">
        <v>79</v>
      </c>
      <c r="H42" s="38">
        <v>0</v>
      </c>
      <c r="I42" s="10">
        <v>210</v>
      </c>
      <c r="J42" s="8">
        <f t="shared" si="1"/>
        <v>210</v>
      </c>
      <c r="K42" s="2"/>
      <c r="L42" s="2"/>
      <c r="M42" s="2"/>
      <c r="N42" s="2"/>
      <c r="O42" s="2"/>
      <c r="P42" s="2"/>
      <c r="Q42" s="2"/>
    </row>
    <row r="43" spans="1:17" ht="15.75" customHeight="1" x14ac:dyDescent="0.25">
      <c r="A43" s="8">
        <f t="shared" si="4"/>
        <v>31</v>
      </c>
      <c r="B43" s="9" t="s">
        <v>80</v>
      </c>
      <c r="C43" s="38">
        <v>0</v>
      </c>
      <c r="D43" s="10">
        <v>210</v>
      </c>
      <c r="E43" s="8">
        <f t="shared" si="0"/>
        <v>210</v>
      </c>
      <c r="F43" s="8">
        <f t="shared" si="5"/>
        <v>79</v>
      </c>
      <c r="G43" s="12" t="s">
        <v>81</v>
      </c>
      <c r="H43" s="38">
        <v>0</v>
      </c>
      <c r="I43" s="10">
        <v>210</v>
      </c>
      <c r="J43" s="8">
        <f t="shared" si="1"/>
        <v>210</v>
      </c>
      <c r="K43" s="2"/>
      <c r="L43" s="2"/>
      <c r="M43" s="2"/>
      <c r="N43" s="2"/>
      <c r="O43" s="2"/>
      <c r="P43" s="2"/>
      <c r="Q43" s="2"/>
    </row>
    <row r="44" spans="1:17" ht="15.75" customHeight="1" x14ac:dyDescent="0.25">
      <c r="A44" s="8">
        <f t="shared" si="4"/>
        <v>32</v>
      </c>
      <c r="B44" s="9" t="s">
        <v>82</v>
      </c>
      <c r="C44" s="38">
        <v>0</v>
      </c>
      <c r="D44" s="10">
        <v>210</v>
      </c>
      <c r="E44" s="8">
        <f t="shared" si="0"/>
        <v>210</v>
      </c>
      <c r="F44" s="8">
        <f t="shared" si="5"/>
        <v>80</v>
      </c>
      <c r="G44" s="12" t="s">
        <v>83</v>
      </c>
      <c r="H44" s="38">
        <v>0</v>
      </c>
      <c r="I44" s="10">
        <v>210</v>
      </c>
      <c r="J44" s="8">
        <f t="shared" si="1"/>
        <v>210</v>
      </c>
      <c r="K44" s="2"/>
      <c r="L44" s="2"/>
      <c r="M44" s="2"/>
      <c r="N44" s="2"/>
      <c r="O44" s="2"/>
      <c r="P44" s="2"/>
      <c r="Q44" s="2"/>
    </row>
    <row r="45" spans="1:17" ht="15.75" customHeight="1" x14ac:dyDescent="0.25">
      <c r="A45" s="8">
        <f t="shared" si="4"/>
        <v>33</v>
      </c>
      <c r="B45" s="9" t="s">
        <v>84</v>
      </c>
      <c r="C45" s="38">
        <v>0</v>
      </c>
      <c r="D45" s="10">
        <v>210</v>
      </c>
      <c r="E45" s="8">
        <f t="shared" si="0"/>
        <v>210</v>
      </c>
      <c r="F45" s="8">
        <f t="shared" si="5"/>
        <v>81</v>
      </c>
      <c r="G45" s="12" t="s">
        <v>85</v>
      </c>
      <c r="H45" s="38">
        <v>0</v>
      </c>
      <c r="I45" s="10">
        <v>210</v>
      </c>
      <c r="J45" s="8">
        <f t="shared" si="1"/>
        <v>210</v>
      </c>
      <c r="K45" s="2"/>
      <c r="L45" s="2"/>
      <c r="M45" s="2"/>
      <c r="N45" s="2"/>
      <c r="O45" s="2"/>
      <c r="P45" s="2"/>
      <c r="Q45" s="2"/>
    </row>
    <row r="46" spans="1:17" ht="15.75" customHeight="1" x14ac:dyDescent="0.25">
      <c r="A46" s="8">
        <f t="shared" si="4"/>
        <v>34</v>
      </c>
      <c r="B46" s="9" t="s">
        <v>86</v>
      </c>
      <c r="C46" s="38">
        <v>0</v>
      </c>
      <c r="D46" s="10">
        <v>210</v>
      </c>
      <c r="E46" s="8">
        <f t="shared" si="0"/>
        <v>210</v>
      </c>
      <c r="F46" s="8">
        <f t="shared" si="5"/>
        <v>82</v>
      </c>
      <c r="G46" s="12" t="s">
        <v>87</v>
      </c>
      <c r="H46" s="38">
        <v>0</v>
      </c>
      <c r="I46" s="10">
        <v>210</v>
      </c>
      <c r="J46" s="8">
        <f t="shared" si="1"/>
        <v>210</v>
      </c>
      <c r="K46" s="2"/>
      <c r="L46" s="2"/>
      <c r="M46" s="2"/>
      <c r="N46" s="2"/>
      <c r="O46" s="2"/>
      <c r="P46" s="2"/>
      <c r="Q46" s="2"/>
    </row>
    <row r="47" spans="1:17" ht="15.75" customHeight="1" x14ac:dyDescent="0.25">
      <c r="A47" s="8">
        <f t="shared" si="4"/>
        <v>35</v>
      </c>
      <c r="B47" s="9" t="s">
        <v>88</v>
      </c>
      <c r="C47" s="38">
        <v>0</v>
      </c>
      <c r="D47" s="10">
        <v>210</v>
      </c>
      <c r="E47" s="8">
        <f t="shared" si="0"/>
        <v>210</v>
      </c>
      <c r="F47" s="8">
        <f t="shared" si="5"/>
        <v>83</v>
      </c>
      <c r="G47" s="12" t="s">
        <v>89</v>
      </c>
      <c r="H47" s="38">
        <v>0</v>
      </c>
      <c r="I47" s="10">
        <v>210</v>
      </c>
      <c r="J47" s="8">
        <f t="shared" si="1"/>
        <v>210</v>
      </c>
      <c r="K47" s="2"/>
      <c r="L47" s="2"/>
      <c r="M47" s="2"/>
      <c r="N47" s="2"/>
      <c r="O47" s="2"/>
      <c r="P47" s="2"/>
      <c r="Q47" s="2"/>
    </row>
    <row r="48" spans="1:17" ht="15.75" customHeight="1" x14ac:dyDescent="0.25">
      <c r="A48" s="8">
        <f t="shared" si="4"/>
        <v>36</v>
      </c>
      <c r="B48" s="9" t="s">
        <v>90</v>
      </c>
      <c r="C48" s="38">
        <v>0</v>
      </c>
      <c r="D48" s="10">
        <v>210</v>
      </c>
      <c r="E48" s="8">
        <f t="shared" si="0"/>
        <v>210</v>
      </c>
      <c r="F48" s="8">
        <f t="shared" si="5"/>
        <v>84</v>
      </c>
      <c r="G48" s="12" t="s">
        <v>91</v>
      </c>
      <c r="H48" s="38">
        <v>0</v>
      </c>
      <c r="I48" s="10">
        <v>210</v>
      </c>
      <c r="J48" s="8">
        <f t="shared" si="1"/>
        <v>210</v>
      </c>
      <c r="K48" s="2"/>
      <c r="L48" s="2"/>
      <c r="M48" s="2"/>
      <c r="N48" s="2"/>
      <c r="O48" s="2"/>
      <c r="P48" s="2"/>
      <c r="Q48" s="2"/>
    </row>
    <row r="49" spans="1:17" ht="15.75" customHeight="1" x14ac:dyDescent="0.25">
      <c r="A49" s="8">
        <f t="shared" si="4"/>
        <v>37</v>
      </c>
      <c r="B49" s="9" t="s">
        <v>92</v>
      </c>
      <c r="C49" s="38">
        <v>0</v>
      </c>
      <c r="D49" s="10">
        <v>210</v>
      </c>
      <c r="E49" s="8">
        <f t="shared" si="0"/>
        <v>210</v>
      </c>
      <c r="F49" s="8">
        <f t="shared" si="5"/>
        <v>85</v>
      </c>
      <c r="G49" s="12" t="s">
        <v>93</v>
      </c>
      <c r="H49" s="38">
        <v>0</v>
      </c>
      <c r="I49" s="10">
        <v>210</v>
      </c>
      <c r="J49" s="8">
        <f t="shared" si="1"/>
        <v>210</v>
      </c>
      <c r="K49" s="2"/>
      <c r="L49" s="2"/>
      <c r="M49" s="2"/>
      <c r="N49" s="2"/>
      <c r="O49" s="2"/>
      <c r="P49" s="2"/>
      <c r="Q49" s="2"/>
    </row>
    <row r="50" spans="1:17" ht="15.75" customHeight="1" x14ac:dyDescent="0.25">
      <c r="A50" s="8">
        <f t="shared" si="4"/>
        <v>38</v>
      </c>
      <c r="B50" s="12" t="s">
        <v>94</v>
      </c>
      <c r="C50" s="38">
        <v>0</v>
      </c>
      <c r="D50" s="10">
        <v>210</v>
      </c>
      <c r="E50" s="8">
        <f t="shared" si="0"/>
        <v>210</v>
      </c>
      <c r="F50" s="8">
        <f t="shared" si="5"/>
        <v>86</v>
      </c>
      <c r="G50" s="12" t="s">
        <v>95</v>
      </c>
      <c r="H50" s="38">
        <v>0</v>
      </c>
      <c r="I50" s="10">
        <v>210</v>
      </c>
      <c r="J50" s="8">
        <f t="shared" si="1"/>
        <v>210</v>
      </c>
      <c r="K50" s="2"/>
      <c r="L50" s="2"/>
      <c r="M50" s="2"/>
      <c r="N50" s="2"/>
      <c r="O50" s="2"/>
      <c r="P50" s="2"/>
      <c r="Q50" s="2"/>
    </row>
    <row r="51" spans="1:17" ht="15.75" customHeight="1" x14ac:dyDescent="0.25">
      <c r="A51" s="8">
        <f t="shared" si="4"/>
        <v>39</v>
      </c>
      <c r="B51" s="12" t="s">
        <v>96</v>
      </c>
      <c r="C51" s="38">
        <v>0</v>
      </c>
      <c r="D51" s="10">
        <v>210</v>
      </c>
      <c r="E51" s="8">
        <f t="shared" si="0"/>
        <v>210</v>
      </c>
      <c r="F51" s="8">
        <f t="shared" si="5"/>
        <v>87</v>
      </c>
      <c r="G51" s="12" t="s">
        <v>97</v>
      </c>
      <c r="H51" s="38">
        <v>0</v>
      </c>
      <c r="I51" s="10">
        <v>210</v>
      </c>
      <c r="J51" s="8">
        <f t="shared" si="1"/>
        <v>210</v>
      </c>
      <c r="K51" s="2"/>
      <c r="L51" s="2"/>
      <c r="M51" s="2"/>
      <c r="N51" s="2"/>
      <c r="O51" s="2"/>
      <c r="P51" s="2"/>
      <c r="Q51" s="2"/>
    </row>
    <row r="52" spans="1:17" ht="15.75" customHeight="1" x14ac:dyDescent="0.25">
      <c r="A52" s="8">
        <f t="shared" si="4"/>
        <v>40</v>
      </c>
      <c r="B52" s="12" t="s">
        <v>98</v>
      </c>
      <c r="C52" s="38">
        <v>0</v>
      </c>
      <c r="D52" s="10">
        <v>210</v>
      </c>
      <c r="E52" s="8">
        <f t="shared" si="0"/>
        <v>210</v>
      </c>
      <c r="F52" s="8">
        <f t="shared" si="5"/>
        <v>88</v>
      </c>
      <c r="G52" s="12" t="s">
        <v>99</v>
      </c>
      <c r="H52" s="38">
        <v>0</v>
      </c>
      <c r="I52" s="10">
        <v>210</v>
      </c>
      <c r="J52" s="8">
        <f t="shared" si="1"/>
        <v>210</v>
      </c>
      <c r="K52" s="2"/>
      <c r="L52" s="2"/>
      <c r="M52" s="2"/>
      <c r="N52" s="2"/>
      <c r="O52" s="2"/>
      <c r="P52" s="2"/>
      <c r="Q52" s="2"/>
    </row>
    <row r="53" spans="1:17" ht="15.75" customHeight="1" x14ac:dyDescent="0.25">
      <c r="A53" s="8">
        <f t="shared" si="4"/>
        <v>41</v>
      </c>
      <c r="B53" s="12" t="s">
        <v>100</v>
      </c>
      <c r="C53" s="38">
        <v>0</v>
      </c>
      <c r="D53" s="10">
        <v>210</v>
      </c>
      <c r="E53" s="8">
        <f t="shared" si="0"/>
        <v>210</v>
      </c>
      <c r="F53" s="8">
        <f t="shared" si="5"/>
        <v>89</v>
      </c>
      <c r="G53" s="12" t="s">
        <v>101</v>
      </c>
      <c r="H53" s="38">
        <v>0</v>
      </c>
      <c r="I53" s="10">
        <v>210</v>
      </c>
      <c r="J53" s="8">
        <f t="shared" si="1"/>
        <v>210</v>
      </c>
      <c r="K53" s="2"/>
      <c r="L53" s="13"/>
      <c r="M53" s="13"/>
      <c r="N53" s="13"/>
      <c r="O53" s="2"/>
      <c r="P53" s="2"/>
      <c r="Q53" s="2"/>
    </row>
    <row r="54" spans="1:17" ht="15.75" customHeight="1" x14ac:dyDescent="0.25">
      <c r="A54" s="8">
        <f t="shared" si="4"/>
        <v>42</v>
      </c>
      <c r="B54" s="12" t="s">
        <v>102</v>
      </c>
      <c r="C54" s="38">
        <v>0</v>
      </c>
      <c r="D54" s="10">
        <v>210</v>
      </c>
      <c r="E54" s="8">
        <f t="shared" si="0"/>
        <v>210</v>
      </c>
      <c r="F54" s="8">
        <f t="shared" si="5"/>
        <v>90</v>
      </c>
      <c r="G54" s="12" t="s">
        <v>103</v>
      </c>
      <c r="H54" s="38">
        <v>0</v>
      </c>
      <c r="I54" s="10">
        <v>210</v>
      </c>
      <c r="J54" s="8">
        <f t="shared" si="1"/>
        <v>210</v>
      </c>
      <c r="K54" s="2"/>
      <c r="L54" s="13"/>
      <c r="M54" s="13"/>
      <c r="N54" s="13"/>
      <c r="O54" s="2"/>
      <c r="P54" s="2"/>
      <c r="Q54" s="2"/>
    </row>
    <row r="55" spans="1:17" ht="15.75" customHeight="1" x14ac:dyDescent="0.25">
      <c r="A55" s="8">
        <f t="shared" si="4"/>
        <v>43</v>
      </c>
      <c r="B55" s="12" t="s">
        <v>104</v>
      </c>
      <c r="C55" s="38">
        <v>0</v>
      </c>
      <c r="D55" s="10">
        <v>210</v>
      </c>
      <c r="E55" s="8">
        <f t="shared" si="0"/>
        <v>210</v>
      </c>
      <c r="F55" s="8">
        <f t="shared" si="5"/>
        <v>91</v>
      </c>
      <c r="G55" s="12" t="s">
        <v>105</v>
      </c>
      <c r="H55" s="38">
        <v>0</v>
      </c>
      <c r="I55" s="10">
        <v>210</v>
      </c>
      <c r="J55" s="8">
        <f t="shared" si="1"/>
        <v>210</v>
      </c>
      <c r="K55" s="2"/>
      <c r="L55" s="13"/>
      <c r="M55" s="13"/>
      <c r="N55" s="13"/>
      <c r="O55" s="2"/>
      <c r="P55" s="2"/>
      <c r="Q55" s="2"/>
    </row>
    <row r="56" spans="1:17" ht="15.75" customHeight="1" x14ac:dyDescent="0.25">
      <c r="A56" s="8">
        <f t="shared" si="4"/>
        <v>44</v>
      </c>
      <c r="B56" s="12" t="s">
        <v>106</v>
      </c>
      <c r="C56" s="38">
        <v>0</v>
      </c>
      <c r="D56" s="10">
        <v>210</v>
      </c>
      <c r="E56" s="8">
        <f t="shared" si="0"/>
        <v>210</v>
      </c>
      <c r="F56" s="8">
        <f t="shared" si="5"/>
        <v>92</v>
      </c>
      <c r="G56" s="12" t="s">
        <v>107</v>
      </c>
      <c r="H56" s="38">
        <v>0</v>
      </c>
      <c r="I56" s="10">
        <v>210</v>
      </c>
      <c r="J56" s="8">
        <f t="shared" si="1"/>
        <v>210</v>
      </c>
      <c r="K56" s="2"/>
      <c r="L56" s="13"/>
      <c r="M56" s="13"/>
      <c r="N56" s="13"/>
      <c r="O56" s="2"/>
      <c r="P56" s="2"/>
      <c r="Q56" s="2"/>
    </row>
    <row r="57" spans="1:17" ht="15.75" customHeight="1" x14ac:dyDescent="0.25">
      <c r="A57" s="8">
        <f t="shared" si="4"/>
        <v>45</v>
      </c>
      <c r="B57" s="12" t="s">
        <v>108</v>
      </c>
      <c r="C57" s="38">
        <v>0</v>
      </c>
      <c r="D57" s="10">
        <v>210</v>
      </c>
      <c r="E57" s="8">
        <f t="shared" si="0"/>
        <v>210</v>
      </c>
      <c r="F57" s="8">
        <f t="shared" si="5"/>
        <v>93</v>
      </c>
      <c r="G57" s="12" t="s">
        <v>109</v>
      </c>
      <c r="H57" s="38">
        <v>0</v>
      </c>
      <c r="I57" s="10">
        <v>210</v>
      </c>
      <c r="J57" s="8">
        <f t="shared" si="1"/>
        <v>210</v>
      </c>
      <c r="K57" s="2"/>
      <c r="L57" s="14"/>
      <c r="M57" s="13"/>
      <c r="N57" s="15"/>
      <c r="O57" s="2"/>
      <c r="P57" s="2"/>
      <c r="Q57" s="2"/>
    </row>
    <row r="58" spans="1:17" ht="15.75" customHeight="1" x14ac:dyDescent="0.25">
      <c r="A58" s="8">
        <f t="shared" si="4"/>
        <v>46</v>
      </c>
      <c r="B58" s="12" t="s">
        <v>110</v>
      </c>
      <c r="C58" s="38">
        <v>0</v>
      </c>
      <c r="D58" s="10">
        <v>210</v>
      </c>
      <c r="E58" s="8">
        <f t="shared" si="0"/>
        <v>210</v>
      </c>
      <c r="F58" s="8">
        <f t="shared" si="5"/>
        <v>94</v>
      </c>
      <c r="G58" s="12" t="s">
        <v>111</v>
      </c>
      <c r="H58" s="38">
        <v>0</v>
      </c>
      <c r="I58" s="10">
        <v>210</v>
      </c>
      <c r="J58" s="8">
        <f t="shared" si="1"/>
        <v>210</v>
      </c>
      <c r="K58" s="2"/>
      <c r="L58" s="16"/>
      <c r="M58" s="13"/>
      <c r="N58" s="15"/>
      <c r="O58" s="2"/>
      <c r="P58" s="2"/>
      <c r="Q58" s="2"/>
    </row>
    <row r="59" spans="1:17" ht="15.75" customHeight="1" x14ac:dyDescent="0.25">
      <c r="A59" s="17">
        <f t="shared" si="4"/>
        <v>47</v>
      </c>
      <c r="B59" s="18" t="s">
        <v>112</v>
      </c>
      <c r="C59" s="38">
        <v>0</v>
      </c>
      <c r="D59" s="10">
        <v>210</v>
      </c>
      <c r="E59" s="17">
        <f t="shared" si="0"/>
        <v>210</v>
      </c>
      <c r="F59" s="17">
        <f t="shared" si="5"/>
        <v>95</v>
      </c>
      <c r="G59" s="18" t="s">
        <v>113</v>
      </c>
      <c r="H59" s="38">
        <v>0</v>
      </c>
      <c r="I59" s="10">
        <v>210</v>
      </c>
      <c r="J59" s="17">
        <f t="shared" si="1"/>
        <v>210</v>
      </c>
      <c r="K59" s="2"/>
      <c r="L59" s="16"/>
      <c r="M59" s="19"/>
      <c r="N59" s="15"/>
      <c r="O59" s="2"/>
      <c r="P59" s="2"/>
      <c r="Q59" s="2"/>
    </row>
    <row r="60" spans="1:17" ht="15.75" customHeight="1" x14ac:dyDescent="0.25">
      <c r="A60" s="17">
        <f t="shared" si="4"/>
        <v>48</v>
      </c>
      <c r="B60" s="18" t="s">
        <v>114</v>
      </c>
      <c r="C60" s="38">
        <v>0</v>
      </c>
      <c r="D60" s="10">
        <v>210</v>
      </c>
      <c r="E60" s="17">
        <f t="shared" si="0"/>
        <v>210</v>
      </c>
      <c r="F60" s="17">
        <f t="shared" si="5"/>
        <v>96</v>
      </c>
      <c r="G60" s="18" t="s">
        <v>115</v>
      </c>
      <c r="H60" s="38">
        <v>0</v>
      </c>
      <c r="I60" s="10">
        <v>210</v>
      </c>
      <c r="J60" s="17">
        <f t="shared" si="1"/>
        <v>210</v>
      </c>
      <c r="K60" s="2"/>
      <c r="L60" s="16"/>
      <c r="M60" s="19"/>
      <c r="N60" s="2"/>
      <c r="O60" s="2"/>
      <c r="P60" s="2"/>
      <c r="Q60" s="2"/>
    </row>
    <row r="61" spans="1:17" ht="30.75" customHeight="1" x14ac:dyDescent="0.3">
      <c r="A61" s="127" t="s">
        <v>116</v>
      </c>
      <c r="B61" s="128"/>
      <c r="C61" s="128"/>
      <c r="D61" s="129"/>
      <c r="E61" s="130" t="s">
        <v>117</v>
      </c>
      <c r="F61" s="131"/>
      <c r="G61" s="131"/>
      <c r="H61" s="131"/>
      <c r="I61" s="131"/>
      <c r="J61" s="132"/>
      <c r="K61" s="2"/>
      <c r="L61" s="14"/>
      <c r="M61" s="2"/>
      <c r="N61" s="2"/>
      <c r="O61" s="45"/>
      <c r="P61" s="2"/>
      <c r="Q61" s="2"/>
    </row>
    <row r="62" spans="1:17" ht="40.5" customHeight="1" x14ac:dyDescent="0.25">
      <c r="A62" s="135" t="s">
        <v>170</v>
      </c>
      <c r="B62" s="136"/>
      <c r="C62" s="136"/>
      <c r="D62" s="136"/>
      <c r="E62" s="136"/>
      <c r="F62" s="136"/>
      <c r="G62" s="137"/>
      <c r="H62" s="20" t="s">
        <v>118</v>
      </c>
      <c r="I62" s="20" t="s">
        <v>119</v>
      </c>
      <c r="J62" s="20" t="s">
        <v>120</v>
      </c>
      <c r="K62" s="2"/>
      <c r="L62" s="16"/>
      <c r="M62" s="7"/>
      <c r="N62" s="7"/>
      <c r="O62" s="7"/>
      <c r="P62" s="7"/>
      <c r="Q62" s="7"/>
    </row>
    <row r="63" spans="1:17" ht="24.75" customHeight="1" x14ac:dyDescent="0.25">
      <c r="A63" s="138"/>
      <c r="B63" s="139"/>
      <c r="C63" s="139"/>
      <c r="D63" s="139"/>
      <c r="E63" s="142" t="s">
        <v>173</v>
      </c>
      <c r="F63" s="143"/>
      <c r="G63" s="144"/>
      <c r="H63" s="21">
        <v>0</v>
      </c>
      <c r="I63" s="21">
        <v>5.4279999999999999</v>
      </c>
      <c r="J63" s="21">
        <f>H63+I63</f>
        <v>5.4279999999999999</v>
      </c>
      <c r="K63" s="2"/>
      <c r="L63" s="22">
        <f>157.166+176.25</f>
        <v>333.416</v>
      </c>
      <c r="M63" s="32">
        <f>L63/1000</f>
        <v>0.33341599999999999</v>
      </c>
      <c r="N63" s="4"/>
      <c r="O63" s="7"/>
      <c r="P63" s="7"/>
      <c r="Q63" s="7"/>
    </row>
    <row r="64" spans="1:17" ht="30" customHeight="1" x14ac:dyDescent="0.25">
      <c r="A64" s="140"/>
      <c r="B64" s="141"/>
      <c r="C64" s="141"/>
      <c r="D64" s="141"/>
      <c r="E64" s="145" t="s">
        <v>174</v>
      </c>
      <c r="F64" s="146"/>
      <c r="G64" s="147"/>
      <c r="H64" s="36">
        <v>0</v>
      </c>
      <c r="I64" s="36">
        <f>L82</f>
        <v>0.33341599999999999</v>
      </c>
      <c r="J64" s="36">
        <f>H64+I64</f>
        <v>0.33341599999999999</v>
      </c>
      <c r="K64" s="2"/>
      <c r="L64" s="24"/>
      <c r="M64" s="24"/>
      <c r="N64" s="4"/>
      <c r="O64" s="7"/>
      <c r="P64" s="7"/>
      <c r="Q64" s="7"/>
    </row>
    <row r="65" spans="1:17" ht="16.5" customHeight="1" x14ac:dyDescent="0.25">
      <c r="A65" s="25"/>
      <c r="B65" s="7" t="s">
        <v>121</v>
      </c>
      <c r="C65" s="7"/>
      <c r="D65" s="7"/>
      <c r="E65" s="7"/>
      <c r="F65" s="7"/>
      <c r="G65" s="7"/>
      <c r="H65" s="7"/>
      <c r="I65" s="7"/>
      <c r="J65" s="26"/>
      <c r="K65" s="2"/>
      <c r="L65" s="4"/>
      <c r="M65" s="4"/>
      <c r="N65" s="4"/>
      <c r="O65" s="23" t="s">
        <v>122</v>
      </c>
      <c r="P65" s="23" t="s">
        <v>123</v>
      </c>
      <c r="Q65" s="7"/>
    </row>
    <row r="66" spans="1:17" ht="28.5" customHeight="1" x14ac:dyDescent="0.25">
      <c r="A66" s="148" t="s">
        <v>175</v>
      </c>
      <c r="B66" s="149"/>
      <c r="C66" s="149"/>
      <c r="D66" s="149"/>
      <c r="E66" s="149"/>
      <c r="F66" s="149"/>
      <c r="G66" s="149"/>
      <c r="H66" s="149"/>
      <c r="I66" s="149"/>
      <c r="J66" s="150"/>
      <c r="K66" s="2" t="s">
        <v>124</v>
      </c>
      <c r="L66" s="24"/>
      <c r="M66" s="27">
        <v>0.10299999999999999</v>
      </c>
      <c r="N66" s="28">
        <v>0.60699999999999998</v>
      </c>
      <c r="O66" s="29">
        <f>M66+N66</f>
        <v>0.71</v>
      </c>
      <c r="P66" s="29">
        <f>O66/J63*100</f>
        <v>13.080324244657332</v>
      </c>
      <c r="Q66" s="7"/>
    </row>
    <row r="67" spans="1:17" ht="25.5" customHeight="1" x14ac:dyDescent="0.25">
      <c r="A67" s="30"/>
      <c r="B67" s="31"/>
      <c r="C67" s="31"/>
      <c r="D67" s="31"/>
      <c r="E67" s="31"/>
      <c r="F67" s="31"/>
      <c r="G67" s="31"/>
      <c r="H67" s="151" t="s">
        <v>125</v>
      </c>
      <c r="I67" s="152"/>
      <c r="J67" s="153"/>
      <c r="K67" s="2"/>
      <c r="L67" s="4"/>
      <c r="M67" s="29">
        <f>H63+H64</f>
        <v>0</v>
      </c>
      <c r="N67" s="29">
        <f>I63+I64-N66-0.018-M66-0.018</f>
        <v>5.0154160000000001</v>
      </c>
      <c r="O67" s="7"/>
      <c r="P67" s="7"/>
      <c r="Q67" s="7"/>
    </row>
    <row r="68" spans="1:17" ht="25.5" customHeight="1" x14ac:dyDescent="0.25">
      <c r="A68" s="40"/>
      <c r="B68" s="40"/>
      <c r="C68" s="40"/>
      <c r="D68" s="40"/>
      <c r="E68" s="40"/>
      <c r="F68" s="40"/>
      <c r="G68" s="40"/>
      <c r="H68" s="41"/>
      <c r="I68" s="42"/>
      <c r="J68" s="42"/>
      <c r="K68" s="2"/>
      <c r="L68" s="23" t="s">
        <v>130</v>
      </c>
      <c r="M68" s="29">
        <v>0</v>
      </c>
      <c r="N68" s="29">
        <v>0</v>
      </c>
      <c r="O68" s="7"/>
      <c r="P68" s="7"/>
      <c r="Q68" s="7"/>
    </row>
    <row r="69" spans="1:17" ht="33.75" customHeight="1" x14ac:dyDescent="0.25">
      <c r="A69" s="2"/>
      <c r="B69" s="2"/>
      <c r="C69" s="2"/>
      <c r="D69" s="2"/>
      <c r="E69" s="2"/>
      <c r="F69" s="2"/>
      <c r="G69" s="2"/>
      <c r="H69" s="2"/>
      <c r="I69" s="2"/>
      <c r="J69" s="2"/>
      <c r="K69" s="2"/>
      <c r="L69" s="4"/>
      <c r="M69" s="32">
        <f>(M67+M68)/3.28</f>
        <v>0</v>
      </c>
      <c r="N69" s="32">
        <f>(N67+N68)/24</f>
        <v>0.20897566666666667</v>
      </c>
      <c r="O69" s="23"/>
      <c r="P69" s="32">
        <f>M69+N69</f>
        <v>0.20897566666666667</v>
      </c>
      <c r="Q69" s="7"/>
    </row>
    <row r="70" spans="1:17" ht="15.75" customHeight="1" x14ac:dyDescent="0.25">
      <c r="A70" s="2"/>
      <c r="B70" s="2"/>
      <c r="C70" s="2"/>
      <c r="D70" s="2"/>
      <c r="E70" s="2"/>
      <c r="F70" s="2"/>
      <c r="G70" s="2"/>
      <c r="H70" s="2"/>
      <c r="I70" s="2"/>
      <c r="J70" s="2"/>
      <c r="K70" s="2"/>
      <c r="L70" s="7"/>
      <c r="M70" s="29">
        <f>M69*1000</f>
        <v>0</v>
      </c>
      <c r="N70" s="29">
        <f>N69*1000</f>
        <v>208.97566666666668</v>
      </c>
      <c r="O70" s="23"/>
      <c r="P70" s="29">
        <f>M70+N70</f>
        <v>208.97566666666668</v>
      </c>
      <c r="Q70" s="7"/>
    </row>
    <row r="71" spans="1:17" ht="15.75" customHeight="1" x14ac:dyDescent="0.25">
      <c r="A71" s="2"/>
      <c r="B71" s="2"/>
      <c r="C71" s="2"/>
      <c r="D71" s="2"/>
      <c r="E71" s="2"/>
      <c r="F71" s="2" t="s">
        <v>124</v>
      </c>
      <c r="G71" s="2"/>
      <c r="H71" s="2"/>
      <c r="I71" s="2"/>
      <c r="J71" s="2"/>
      <c r="K71" s="2"/>
      <c r="L71" s="2"/>
      <c r="M71" s="34"/>
      <c r="N71" s="34"/>
      <c r="O71" s="2"/>
      <c r="P71" s="2"/>
      <c r="Q71" s="2"/>
    </row>
    <row r="72" spans="1:17" ht="15.75" customHeight="1" x14ac:dyDescent="0.25">
      <c r="A72" s="133"/>
      <c r="B72" s="134"/>
      <c r="C72" s="134"/>
      <c r="D72" s="134"/>
      <c r="E72" s="58"/>
      <c r="F72" s="2"/>
      <c r="G72" s="2"/>
      <c r="H72" s="2"/>
      <c r="I72" s="2"/>
      <c r="J72" s="58"/>
      <c r="K72" s="2"/>
      <c r="L72" s="2"/>
      <c r="M72" s="2"/>
      <c r="N72" s="2"/>
      <c r="O72" s="2"/>
      <c r="P72" s="2"/>
      <c r="Q72" s="2"/>
    </row>
    <row r="73" spans="1:17" ht="15.75" customHeight="1" x14ac:dyDescent="0.25">
      <c r="A73" s="2"/>
      <c r="B73" s="2"/>
      <c r="C73" s="2"/>
      <c r="D73" s="2"/>
      <c r="E73" s="2"/>
      <c r="F73" s="2"/>
      <c r="G73" s="2"/>
      <c r="H73" s="2"/>
      <c r="I73" s="2"/>
      <c r="J73" s="2"/>
      <c r="K73" s="2"/>
      <c r="L73" s="2"/>
      <c r="M73" s="2"/>
      <c r="N73" s="2"/>
      <c r="O73" s="2"/>
      <c r="P73" s="2"/>
      <c r="Q73" s="2"/>
    </row>
    <row r="74" spans="1:17" ht="15.75" customHeight="1" x14ac:dyDescent="0.25">
      <c r="A74" s="2"/>
      <c r="B74" s="2"/>
      <c r="C74" s="2"/>
      <c r="D74" s="2"/>
      <c r="E74" s="33"/>
      <c r="F74" s="2"/>
      <c r="G74" s="2"/>
      <c r="H74" s="2"/>
      <c r="I74" s="2"/>
      <c r="J74" s="2"/>
      <c r="K74" s="16"/>
      <c r="L74" s="16"/>
      <c r="M74" s="2"/>
      <c r="N74" s="2"/>
      <c r="O74" s="2"/>
      <c r="P74" s="2"/>
      <c r="Q74" s="2"/>
    </row>
    <row r="75" spans="1:17" ht="15.75" customHeight="1" x14ac:dyDescent="0.25">
      <c r="A75" s="2"/>
      <c r="B75" s="2"/>
      <c r="C75" s="2"/>
      <c r="D75" s="2"/>
      <c r="E75" s="2"/>
      <c r="F75" s="2"/>
      <c r="G75" s="2"/>
      <c r="H75" s="2"/>
      <c r="I75" s="2"/>
      <c r="J75" s="2"/>
      <c r="K75" s="16"/>
      <c r="L75" s="16"/>
      <c r="M75" s="2"/>
      <c r="N75" s="2"/>
      <c r="O75" s="2"/>
      <c r="P75" s="2"/>
      <c r="Q75" s="2"/>
    </row>
    <row r="76" spans="1:17" ht="15.75" customHeight="1" x14ac:dyDescent="0.25">
      <c r="A76" s="2"/>
      <c r="B76" s="2"/>
      <c r="C76" s="2"/>
      <c r="D76" s="2"/>
      <c r="E76" s="2"/>
      <c r="F76" s="2"/>
      <c r="G76" s="2"/>
      <c r="H76" s="2"/>
      <c r="I76" s="2"/>
      <c r="J76" s="2"/>
      <c r="K76" s="16"/>
      <c r="L76" s="16"/>
      <c r="M76" s="2"/>
      <c r="N76" s="2"/>
      <c r="O76" s="2"/>
      <c r="P76" s="2"/>
      <c r="Q76" s="2"/>
    </row>
    <row r="77" spans="1:17" ht="15.75" customHeight="1" x14ac:dyDescent="0.25">
      <c r="A77" s="2"/>
      <c r="B77" s="2"/>
      <c r="C77" s="2"/>
      <c r="D77" s="2"/>
      <c r="E77" s="2"/>
      <c r="F77" s="2"/>
      <c r="G77" s="2"/>
      <c r="H77" s="2"/>
      <c r="I77" s="2"/>
      <c r="J77" s="2"/>
      <c r="K77" s="2"/>
      <c r="L77" s="2"/>
      <c r="M77" s="2"/>
      <c r="N77" s="2"/>
      <c r="O77" s="2"/>
      <c r="P77" s="2"/>
      <c r="Q77" s="2"/>
    </row>
    <row r="78" spans="1:17" ht="15.75" customHeight="1" x14ac:dyDescent="0.25">
      <c r="A78" s="2"/>
      <c r="B78" s="2"/>
      <c r="C78" s="2"/>
      <c r="D78" s="2"/>
      <c r="E78" s="2"/>
      <c r="F78" s="2"/>
      <c r="G78" s="2"/>
      <c r="H78" s="2"/>
      <c r="I78" s="2"/>
      <c r="J78" s="2"/>
      <c r="K78" s="2"/>
      <c r="L78" s="2"/>
      <c r="M78" s="2"/>
      <c r="N78" s="2"/>
      <c r="O78" s="2"/>
      <c r="P78" s="2"/>
      <c r="Q78" s="2"/>
    </row>
    <row r="79" spans="1:17" ht="15.75" customHeight="1" x14ac:dyDescent="0.25">
      <c r="A79" s="2"/>
      <c r="B79" s="2"/>
      <c r="C79" s="2"/>
      <c r="D79" s="2"/>
      <c r="E79" s="2"/>
      <c r="F79" s="2"/>
      <c r="G79" s="2"/>
      <c r="H79" s="2"/>
      <c r="I79" s="2"/>
      <c r="J79" s="2"/>
      <c r="K79" s="2"/>
      <c r="L79" s="2"/>
      <c r="M79" s="2"/>
      <c r="N79" s="2"/>
      <c r="O79" s="2"/>
      <c r="P79" s="2"/>
      <c r="Q79" s="2"/>
    </row>
    <row r="80" spans="1:17" ht="15.75" customHeight="1" x14ac:dyDescent="0.25">
      <c r="A80" s="2"/>
      <c r="B80" s="2"/>
      <c r="C80" s="2"/>
      <c r="D80" s="2"/>
      <c r="E80" s="2"/>
      <c r="F80" s="2"/>
      <c r="G80" s="2"/>
      <c r="H80" s="2"/>
      <c r="I80" s="2"/>
      <c r="J80" s="2"/>
      <c r="K80" s="23" t="s">
        <v>126</v>
      </c>
      <c r="L80" s="23" t="s">
        <v>127</v>
      </c>
      <c r="M80" s="23" t="s">
        <v>128</v>
      </c>
      <c r="N80" s="23" t="s">
        <v>129</v>
      </c>
      <c r="O80" s="2"/>
      <c r="P80" s="2"/>
      <c r="Q80" s="2"/>
    </row>
    <row r="81" spans="1:17" ht="15.75" customHeight="1" x14ac:dyDescent="0.25">
      <c r="A81" s="2"/>
      <c r="B81" s="2"/>
      <c r="C81" s="2"/>
      <c r="D81" s="2"/>
      <c r="E81" s="2"/>
      <c r="F81" s="2"/>
      <c r="G81" s="2"/>
      <c r="H81" s="2"/>
      <c r="I81" s="2"/>
      <c r="J81" s="2"/>
      <c r="K81" s="29">
        <v>0</v>
      </c>
      <c r="L81" s="29">
        <v>0.34849999999999998</v>
      </c>
      <c r="M81" s="32">
        <f>K81+L81</f>
        <v>0.34849999999999998</v>
      </c>
      <c r="N81" s="32">
        <f>M81-M63</f>
        <v>1.5083999999999986E-2</v>
      </c>
      <c r="O81" s="2"/>
      <c r="P81" s="2"/>
      <c r="Q81" s="2"/>
    </row>
    <row r="82" spans="1:17" ht="15.75" customHeight="1" x14ac:dyDescent="0.25">
      <c r="A82" s="2"/>
      <c r="B82" s="2"/>
      <c r="C82" s="2"/>
      <c r="D82" s="2"/>
      <c r="E82" s="2"/>
      <c r="F82" s="2"/>
      <c r="G82" s="2"/>
      <c r="H82" s="2"/>
      <c r="I82" s="2"/>
      <c r="J82" s="2"/>
      <c r="K82" s="35">
        <v>0</v>
      </c>
      <c r="L82" s="35">
        <f>L81-N81</f>
        <v>0.33341599999999999</v>
      </c>
      <c r="M82" s="32">
        <f>K82+L82</f>
        <v>0.33341599999999999</v>
      </c>
      <c r="N82" s="32">
        <f>N81/2</f>
        <v>7.5419999999999932E-3</v>
      </c>
      <c r="O82" s="2"/>
      <c r="P82" s="2"/>
      <c r="Q82" s="2"/>
    </row>
    <row r="83" spans="1:17" ht="15.75" customHeight="1" x14ac:dyDescent="0.25">
      <c r="A83" s="2"/>
      <c r="B83" s="2"/>
      <c r="C83" s="2"/>
      <c r="D83" s="2"/>
      <c r="E83" s="2"/>
      <c r="F83" s="2"/>
      <c r="G83" s="2"/>
      <c r="H83" s="2"/>
      <c r="I83" s="2"/>
      <c r="J83" s="2"/>
      <c r="K83" s="2"/>
      <c r="L83" s="2"/>
      <c r="M83" s="2"/>
      <c r="N83" s="2"/>
      <c r="O83" s="2"/>
      <c r="P83" s="2"/>
      <c r="Q83" s="2"/>
    </row>
    <row r="84" spans="1:17" ht="15.75" customHeight="1" x14ac:dyDescent="0.25">
      <c r="A84" s="2"/>
      <c r="B84" s="2"/>
      <c r="C84" s="2"/>
      <c r="D84" s="2"/>
      <c r="E84" s="2"/>
      <c r="F84" s="2"/>
      <c r="G84" s="2"/>
      <c r="H84" s="2"/>
      <c r="I84" s="2"/>
      <c r="J84" s="2"/>
      <c r="K84" s="2"/>
      <c r="L84" s="2"/>
      <c r="M84" s="2"/>
      <c r="N84" s="2"/>
      <c r="O84" s="2"/>
      <c r="P84" s="2"/>
      <c r="Q84" s="2"/>
    </row>
    <row r="85" spans="1:17" ht="15.75" customHeight="1" x14ac:dyDescent="0.25">
      <c r="A85" s="2"/>
      <c r="B85" s="2"/>
      <c r="C85" s="2"/>
      <c r="D85" s="2"/>
      <c r="E85" s="2"/>
      <c r="F85" s="2"/>
      <c r="G85" s="2"/>
      <c r="H85" s="2"/>
      <c r="I85" s="2"/>
      <c r="J85" s="2"/>
      <c r="K85" s="2"/>
      <c r="L85" s="2"/>
      <c r="M85" s="2"/>
      <c r="N85" s="2"/>
      <c r="O85" s="2"/>
      <c r="P85" s="2"/>
      <c r="Q85" s="2"/>
    </row>
    <row r="86" spans="1:17" ht="15.75" customHeight="1" x14ac:dyDescent="0.25">
      <c r="A86" s="2"/>
      <c r="B86" s="2"/>
      <c r="C86" s="2"/>
      <c r="D86" s="2"/>
      <c r="E86" s="2"/>
      <c r="F86" s="2"/>
      <c r="G86" s="2"/>
      <c r="H86" s="2"/>
      <c r="I86" s="2"/>
      <c r="J86" s="2"/>
      <c r="K86" s="2"/>
      <c r="L86" s="2"/>
      <c r="M86" s="2"/>
      <c r="N86" s="2"/>
      <c r="O86" s="2"/>
      <c r="P86" s="2"/>
      <c r="Q86" s="2"/>
    </row>
    <row r="87" spans="1:17" ht="15.75" customHeight="1" x14ac:dyDescent="0.25">
      <c r="A87" s="2"/>
      <c r="B87" s="2"/>
      <c r="C87" s="2"/>
      <c r="D87" s="2"/>
      <c r="E87" s="2"/>
      <c r="F87" s="2"/>
      <c r="G87" s="2"/>
      <c r="H87" s="2"/>
      <c r="I87" s="2"/>
      <c r="J87" s="2"/>
      <c r="K87" s="2"/>
      <c r="L87" s="2"/>
      <c r="M87" s="2"/>
      <c r="N87" s="2"/>
      <c r="O87" s="2"/>
      <c r="P87" s="2"/>
      <c r="Q87" s="2"/>
    </row>
    <row r="88" spans="1:17" ht="15.75" customHeight="1" x14ac:dyDescent="0.25">
      <c r="A88" s="2"/>
      <c r="B88" s="2"/>
      <c r="C88" s="2"/>
      <c r="D88" s="2"/>
      <c r="E88" s="2"/>
      <c r="F88" s="2"/>
      <c r="G88" s="2"/>
      <c r="H88" s="2"/>
      <c r="I88" s="2"/>
      <c r="J88" s="2"/>
      <c r="K88" s="2"/>
      <c r="L88" s="2"/>
      <c r="M88" s="2"/>
      <c r="N88" s="2"/>
      <c r="O88" s="2"/>
      <c r="P88" s="2"/>
      <c r="Q88" s="2"/>
    </row>
    <row r="89" spans="1:17" ht="15.75" customHeight="1" x14ac:dyDescent="0.25">
      <c r="A89" s="2"/>
      <c r="B89" s="2"/>
      <c r="C89" s="2"/>
      <c r="D89" s="2"/>
      <c r="E89" s="2"/>
      <c r="F89" s="2"/>
      <c r="G89" s="2"/>
      <c r="H89" s="2"/>
      <c r="I89" s="2"/>
      <c r="J89" s="2"/>
      <c r="K89" s="2"/>
      <c r="L89" s="2"/>
      <c r="M89" s="2"/>
      <c r="N89" s="2"/>
      <c r="O89" s="2"/>
      <c r="P89" s="2"/>
      <c r="Q89" s="2"/>
    </row>
    <row r="90" spans="1:17" ht="15.75" customHeight="1" x14ac:dyDescent="0.25">
      <c r="A90" s="2"/>
      <c r="B90" s="2"/>
      <c r="C90" s="2"/>
      <c r="D90" s="2"/>
      <c r="E90" s="2"/>
      <c r="F90" s="2"/>
      <c r="G90" s="2"/>
      <c r="H90" s="2"/>
      <c r="I90" s="2"/>
      <c r="J90" s="2"/>
      <c r="K90" s="2"/>
      <c r="L90" s="2"/>
      <c r="M90" s="2"/>
      <c r="N90" s="2"/>
      <c r="O90" s="2"/>
      <c r="P90" s="2"/>
      <c r="Q90" s="2"/>
    </row>
    <row r="91" spans="1:17" ht="15.75" customHeight="1" x14ac:dyDescent="0.25">
      <c r="A91" s="2"/>
      <c r="B91" s="2"/>
      <c r="C91" s="2"/>
      <c r="D91" s="2"/>
      <c r="E91" s="2"/>
      <c r="F91" s="2"/>
      <c r="G91" s="2"/>
      <c r="H91" s="2"/>
      <c r="I91" s="2"/>
      <c r="J91" s="2"/>
      <c r="K91" s="2"/>
      <c r="L91" s="2"/>
      <c r="M91" s="2"/>
      <c r="N91" s="2"/>
      <c r="O91" s="2"/>
      <c r="P91" s="2"/>
      <c r="Q91" s="2"/>
    </row>
    <row r="92" spans="1:17" ht="15.75" customHeight="1" x14ac:dyDescent="0.25">
      <c r="A92" s="2"/>
      <c r="B92" s="2"/>
      <c r="C92" s="2"/>
      <c r="D92" s="2"/>
      <c r="E92" s="2"/>
      <c r="F92" s="2"/>
      <c r="G92" s="2"/>
      <c r="H92" s="2"/>
      <c r="I92" s="2"/>
      <c r="J92" s="2"/>
      <c r="K92" s="2"/>
      <c r="L92" s="2"/>
      <c r="M92" s="2"/>
      <c r="N92" s="2"/>
      <c r="O92" s="2"/>
      <c r="P92" s="2"/>
      <c r="Q92" s="2"/>
    </row>
    <row r="93" spans="1:17" ht="15.75" customHeight="1" x14ac:dyDescent="0.25">
      <c r="A93" s="2"/>
      <c r="B93" s="2"/>
      <c r="C93" s="2"/>
      <c r="D93" s="2"/>
      <c r="E93" s="2"/>
      <c r="F93" s="2"/>
      <c r="G93" s="2"/>
      <c r="H93" s="2"/>
      <c r="I93" s="2"/>
      <c r="J93" s="2"/>
      <c r="K93" s="2"/>
      <c r="L93" s="2"/>
      <c r="M93" s="2"/>
      <c r="N93" s="2"/>
      <c r="O93" s="2"/>
      <c r="P93" s="2"/>
      <c r="Q93" s="2"/>
    </row>
    <row r="94" spans="1:17" ht="15.75" customHeight="1" x14ac:dyDescent="0.25">
      <c r="A94" s="2"/>
      <c r="B94" s="2"/>
      <c r="C94" s="2"/>
      <c r="D94" s="2"/>
      <c r="E94" s="2"/>
      <c r="F94" s="2"/>
      <c r="G94" s="2"/>
      <c r="H94" s="2"/>
      <c r="I94" s="2"/>
      <c r="J94" s="2"/>
      <c r="K94" s="2"/>
      <c r="L94" s="2"/>
      <c r="M94" s="2"/>
      <c r="N94" s="2"/>
      <c r="O94" s="2"/>
      <c r="P94" s="2"/>
      <c r="Q94" s="2"/>
    </row>
    <row r="95" spans="1:17" ht="15.75" customHeight="1" x14ac:dyDescent="0.25">
      <c r="A95" s="2"/>
      <c r="B95" s="2"/>
      <c r="C95" s="2"/>
      <c r="D95" s="2"/>
      <c r="E95" s="2"/>
      <c r="F95" s="2"/>
      <c r="G95" s="2"/>
      <c r="H95" s="2"/>
      <c r="I95" s="2"/>
      <c r="J95" s="2"/>
      <c r="K95" s="2"/>
      <c r="L95" s="2"/>
      <c r="M95" s="2"/>
      <c r="N95" s="2"/>
      <c r="O95" s="2"/>
      <c r="P95" s="2"/>
      <c r="Q95" s="2"/>
    </row>
    <row r="96" spans="1:17" ht="15.75" customHeight="1" x14ac:dyDescent="0.25">
      <c r="A96" s="2"/>
      <c r="B96" s="2"/>
      <c r="C96" s="2"/>
      <c r="D96" s="2"/>
      <c r="E96" s="2"/>
      <c r="F96" s="2"/>
      <c r="G96" s="2"/>
      <c r="H96" s="2"/>
      <c r="I96" s="2"/>
      <c r="J96" s="2"/>
      <c r="K96" s="2"/>
      <c r="L96" s="2"/>
      <c r="M96" s="2"/>
      <c r="N96" s="2"/>
      <c r="O96" s="2"/>
      <c r="P96" s="2"/>
      <c r="Q96" s="2"/>
    </row>
    <row r="97" spans="1:17" ht="15.75" customHeight="1" x14ac:dyDescent="0.25">
      <c r="A97" s="2"/>
      <c r="B97" s="2"/>
      <c r="C97" s="2"/>
      <c r="D97" s="2"/>
      <c r="E97" s="2"/>
      <c r="F97" s="2"/>
      <c r="G97" s="2"/>
      <c r="H97" s="2"/>
      <c r="I97" s="2"/>
      <c r="J97" s="2"/>
      <c r="K97" s="2"/>
      <c r="L97" s="2"/>
      <c r="M97" s="2"/>
      <c r="N97" s="2"/>
      <c r="O97" s="2"/>
      <c r="P97" s="2"/>
      <c r="Q97" s="2"/>
    </row>
    <row r="98" spans="1:17" ht="15.75" customHeight="1" x14ac:dyDescent="0.25">
      <c r="A98" s="2"/>
      <c r="B98" s="2"/>
      <c r="C98" s="2"/>
      <c r="D98" s="2"/>
      <c r="E98" s="2"/>
      <c r="F98" s="2"/>
      <c r="G98" s="2"/>
      <c r="H98" s="2"/>
      <c r="I98" s="2"/>
      <c r="J98" s="2"/>
      <c r="K98" s="2"/>
      <c r="L98" s="2"/>
      <c r="M98" s="2"/>
      <c r="N98" s="2"/>
      <c r="O98" s="2"/>
      <c r="P98" s="2"/>
      <c r="Q98" s="2"/>
    </row>
    <row r="99" spans="1:17" ht="15.75" customHeight="1" x14ac:dyDescent="0.25">
      <c r="A99" s="2"/>
      <c r="B99" s="2"/>
      <c r="C99" s="2"/>
      <c r="D99" s="2"/>
      <c r="E99" s="2"/>
      <c r="F99" s="2"/>
      <c r="G99" s="2"/>
      <c r="H99" s="2"/>
      <c r="I99" s="2"/>
      <c r="J99" s="2"/>
      <c r="K99" s="2"/>
      <c r="L99" s="2"/>
      <c r="M99" s="2"/>
      <c r="N99" s="2"/>
      <c r="O99" s="2"/>
      <c r="P99" s="2"/>
      <c r="Q99" s="2"/>
    </row>
    <row r="100" spans="1:17" ht="15.75" customHeight="1" x14ac:dyDescent="0.25">
      <c r="A100" s="2"/>
      <c r="B100" s="2"/>
      <c r="C100" s="2"/>
      <c r="D100" s="2"/>
      <c r="E100" s="2"/>
      <c r="F100" s="2"/>
      <c r="G100" s="2"/>
      <c r="H100" s="2"/>
      <c r="I100" s="2"/>
      <c r="J100" s="2"/>
      <c r="K100" s="2"/>
      <c r="L100" s="2"/>
      <c r="M100" s="2"/>
      <c r="N100" s="2"/>
      <c r="O100" s="2"/>
      <c r="P100" s="2"/>
      <c r="Q100" s="2"/>
    </row>
    <row r="101" spans="1:17" ht="15.75" customHeight="1" x14ac:dyDescent="0.25">
      <c r="A101" s="2"/>
      <c r="B101" s="2"/>
      <c r="C101" s="2"/>
      <c r="D101" s="2"/>
      <c r="E101" s="2"/>
      <c r="F101" s="2"/>
      <c r="G101" s="2"/>
      <c r="H101" s="2"/>
      <c r="I101" s="2"/>
      <c r="J101" s="2"/>
      <c r="K101" s="2"/>
      <c r="L101" s="2"/>
      <c r="M101" s="2"/>
      <c r="N101" s="2"/>
      <c r="O101" s="2"/>
      <c r="P101" s="2"/>
      <c r="Q101" s="2"/>
    </row>
  </sheetData>
  <mergeCells count="37">
    <mergeCell ref="L11:L12"/>
    <mergeCell ref="M11:N11"/>
    <mergeCell ref="A61:D61"/>
    <mergeCell ref="E61:J61"/>
    <mergeCell ref="A72:D72"/>
    <mergeCell ref="A62:G62"/>
    <mergeCell ref="A63:D64"/>
    <mergeCell ref="E63:G63"/>
    <mergeCell ref="E64:G64"/>
    <mergeCell ref="A66:J66"/>
    <mergeCell ref="H67:J67"/>
    <mergeCell ref="A9:B9"/>
    <mergeCell ref="C9:J9"/>
    <mergeCell ref="A10:B10"/>
    <mergeCell ref="C10:J10"/>
    <mergeCell ref="A11:A12"/>
    <mergeCell ref="B11:B12"/>
    <mergeCell ref="C11:C12"/>
    <mergeCell ref="D11:D12"/>
    <mergeCell ref="E11:E12"/>
    <mergeCell ref="F11:F12"/>
    <mergeCell ref="G11:G12"/>
    <mergeCell ref="H11:H12"/>
    <mergeCell ref="I11:I12"/>
    <mergeCell ref="J11:J12"/>
    <mergeCell ref="A6:B6"/>
    <mergeCell ref="C6:J6"/>
    <mergeCell ref="A7:B7"/>
    <mergeCell ref="C7:J7"/>
    <mergeCell ref="A8:B8"/>
    <mergeCell ref="C8:J8"/>
    <mergeCell ref="A1:J1"/>
    <mergeCell ref="A2:J2"/>
    <mergeCell ref="A3:J3"/>
    <mergeCell ref="A4:J4"/>
    <mergeCell ref="A5:B5"/>
    <mergeCell ref="C5:J5"/>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1"/>
  <sheetViews>
    <sheetView workbookViewId="0">
      <selection activeCell="M16" sqref="M16"/>
    </sheetView>
  </sheetViews>
  <sheetFormatPr defaultColWidth="14.42578125" defaultRowHeight="15" x14ac:dyDescent="0.25"/>
  <cols>
    <col min="1" max="1" width="10.5703125" style="61" customWidth="1"/>
    <col min="2" max="2" width="18.5703125" style="61" customWidth="1"/>
    <col min="3" max="4" width="12.7109375" style="61" customWidth="1"/>
    <col min="5" max="5" width="14.7109375" style="61" customWidth="1"/>
    <col min="6" max="6" width="12.42578125" style="61" customWidth="1"/>
    <col min="7" max="7" width="15.140625" style="61" customWidth="1"/>
    <col min="8" max="9" width="12.7109375" style="61" customWidth="1"/>
    <col min="10" max="10" width="15" style="61" customWidth="1"/>
    <col min="11" max="11" width="9.140625" style="61" customWidth="1"/>
    <col min="12" max="12" width="13" style="61" customWidth="1"/>
    <col min="13" max="13" width="12.7109375" style="61" customWidth="1"/>
    <col min="14" max="14" width="14.28515625" style="61" customWidth="1"/>
    <col min="15" max="15" width="7.85546875" style="61" customWidth="1"/>
    <col min="16" max="17" width="9.140625" style="61" customWidth="1"/>
    <col min="18" max="16384" width="14.42578125" style="61"/>
  </cols>
  <sheetData>
    <row r="1" spans="1:17" ht="24" x14ac:dyDescent="0.4">
      <c r="A1" s="108" t="s">
        <v>0</v>
      </c>
      <c r="B1" s="109"/>
      <c r="C1" s="109"/>
      <c r="D1" s="109"/>
      <c r="E1" s="109"/>
      <c r="F1" s="109"/>
      <c r="G1" s="109"/>
      <c r="H1" s="109"/>
      <c r="I1" s="109"/>
      <c r="J1" s="110"/>
      <c r="K1" s="1"/>
      <c r="L1" s="2"/>
      <c r="M1" s="2"/>
      <c r="N1" s="2"/>
      <c r="O1" s="3"/>
      <c r="P1" s="4" t="s">
        <v>1</v>
      </c>
      <c r="Q1" s="2"/>
    </row>
    <row r="2" spans="1:17" ht="18.75" x14ac:dyDescent="0.3">
      <c r="A2" s="111" t="s">
        <v>2</v>
      </c>
      <c r="B2" s="109"/>
      <c r="C2" s="109"/>
      <c r="D2" s="109"/>
      <c r="E2" s="109"/>
      <c r="F2" s="109"/>
      <c r="G2" s="109"/>
      <c r="H2" s="109"/>
      <c r="I2" s="109"/>
      <c r="J2" s="110"/>
      <c r="K2" s="2"/>
      <c r="L2" s="2"/>
      <c r="M2" s="2"/>
      <c r="N2" s="2"/>
      <c r="O2" s="5"/>
      <c r="P2" s="4" t="s">
        <v>3</v>
      </c>
      <c r="Q2" s="2"/>
    </row>
    <row r="3" spans="1:17" ht="18.75" customHeight="1" x14ac:dyDescent="0.25">
      <c r="A3" s="112" t="s">
        <v>176</v>
      </c>
      <c r="B3" s="113"/>
      <c r="C3" s="113"/>
      <c r="D3" s="113"/>
      <c r="E3" s="113"/>
      <c r="F3" s="113"/>
      <c r="G3" s="113"/>
      <c r="H3" s="113"/>
      <c r="I3" s="113"/>
      <c r="J3" s="114"/>
      <c r="K3" s="6"/>
      <c r="L3" s="6"/>
      <c r="N3" s="6"/>
      <c r="O3" s="6"/>
      <c r="P3" s="6"/>
      <c r="Q3" s="6"/>
    </row>
    <row r="4" spans="1:17" ht="24" x14ac:dyDescent="0.4">
      <c r="A4" s="108" t="s">
        <v>4</v>
      </c>
      <c r="B4" s="109"/>
      <c r="C4" s="109"/>
      <c r="D4" s="109"/>
      <c r="E4" s="109"/>
      <c r="F4" s="109"/>
      <c r="G4" s="109"/>
      <c r="H4" s="109"/>
      <c r="I4" s="109"/>
      <c r="J4" s="110"/>
      <c r="K4" s="2"/>
      <c r="L4" s="2"/>
      <c r="M4" s="6"/>
      <c r="N4" s="2"/>
      <c r="O4" s="2"/>
      <c r="P4" s="2"/>
      <c r="Q4" s="2"/>
    </row>
    <row r="5" spans="1:17" x14ac:dyDescent="0.25">
      <c r="A5" s="115" t="s">
        <v>5</v>
      </c>
      <c r="B5" s="110"/>
      <c r="C5" s="116" t="s">
        <v>6</v>
      </c>
      <c r="D5" s="109"/>
      <c r="E5" s="109"/>
      <c r="F5" s="109"/>
      <c r="G5" s="109"/>
      <c r="H5" s="109"/>
      <c r="I5" s="109"/>
      <c r="J5" s="110"/>
      <c r="K5" s="2"/>
      <c r="L5" s="2"/>
      <c r="M5" s="2"/>
      <c r="N5" s="2"/>
      <c r="O5" s="2"/>
      <c r="P5" s="2"/>
      <c r="Q5" s="2"/>
    </row>
    <row r="6" spans="1:17" ht="45" customHeight="1" x14ac:dyDescent="0.25">
      <c r="A6" s="117" t="s">
        <v>7</v>
      </c>
      <c r="B6" s="110"/>
      <c r="C6" s="118" t="s">
        <v>8</v>
      </c>
      <c r="D6" s="109"/>
      <c r="E6" s="109"/>
      <c r="F6" s="109"/>
      <c r="G6" s="109"/>
      <c r="H6" s="109"/>
      <c r="I6" s="109"/>
      <c r="J6" s="110"/>
      <c r="K6" s="2"/>
      <c r="L6" s="2"/>
      <c r="M6" s="2"/>
      <c r="N6" s="2"/>
      <c r="O6" s="2"/>
      <c r="P6" s="2"/>
      <c r="Q6" s="2"/>
    </row>
    <row r="7" spans="1:17" x14ac:dyDescent="0.25">
      <c r="A7" s="117" t="s">
        <v>9</v>
      </c>
      <c r="B7" s="110"/>
      <c r="C7" s="119" t="s">
        <v>10</v>
      </c>
      <c r="D7" s="109"/>
      <c r="E7" s="109"/>
      <c r="F7" s="109"/>
      <c r="G7" s="109"/>
      <c r="H7" s="109"/>
      <c r="I7" s="109"/>
      <c r="J7" s="110"/>
      <c r="K7" s="2"/>
      <c r="L7" s="2"/>
      <c r="M7" s="2"/>
      <c r="N7" s="2"/>
      <c r="O7" s="2"/>
      <c r="P7" s="2"/>
      <c r="Q7" s="2"/>
    </row>
    <row r="8" spans="1:17" x14ac:dyDescent="0.25">
      <c r="A8" s="117" t="s">
        <v>11</v>
      </c>
      <c r="B8" s="110"/>
      <c r="C8" s="119" t="s">
        <v>12</v>
      </c>
      <c r="D8" s="109"/>
      <c r="E8" s="109"/>
      <c r="F8" s="109"/>
      <c r="G8" s="109"/>
      <c r="H8" s="109"/>
      <c r="I8" s="109"/>
      <c r="J8" s="110"/>
      <c r="K8" s="2"/>
      <c r="L8" s="2"/>
      <c r="M8" s="2"/>
      <c r="N8" s="2"/>
      <c r="O8" s="2"/>
      <c r="P8" s="2"/>
      <c r="Q8" s="2"/>
    </row>
    <row r="9" spans="1:17" x14ac:dyDescent="0.25">
      <c r="A9" s="120" t="s">
        <v>13</v>
      </c>
      <c r="B9" s="110"/>
      <c r="C9" s="121" t="s">
        <v>180</v>
      </c>
      <c r="D9" s="122"/>
      <c r="E9" s="122"/>
      <c r="F9" s="122"/>
      <c r="G9" s="122"/>
      <c r="H9" s="122"/>
      <c r="I9" s="122"/>
      <c r="J9" s="123"/>
      <c r="K9" s="6"/>
      <c r="L9" s="6"/>
      <c r="M9" s="6"/>
      <c r="N9" s="6"/>
      <c r="O9" s="6"/>
      <c r="P9" s="6"/>
      <c r="Q9" s="6"/>
    </row>
    <row r="10" spans="1:17" x14ac:dyDescent="0.25">
      <c r="A10" s="117" t="s">
        <v>14</v>
      </c>
      <c r="B10" s="110"/>
      <c r="C10" s="121"/>
      <c r="D10" s="122"/>
      <c r="E10" s="122"/>
      <c r="F10" s="122"/>
      <c r="G10" s="122"/>
      <c r="H10" s="122"/>
      <c r="I10" s="122"/>
      <c r="J10" s="123"/>
      <c r="K10" s="2"/>
      <c r="L10" s="2"/>
      <c r="M10" s="2"/>
      <c r="N10" s="2"/>
      <c r="O10" s="2"/>
      <c r="P10" s="2"/>
      <c r="Q10" s="2"/>
    </row>
    <row r="11" spans="1:17" ht="33" customHeight="1" x14ac:dyDescent="0.25">
      <c r="A11" s="124" t="s">
        <v>15</v>
      </c>
      <c r="B11" s="124" t="s">
        <v>16</v>
      </c>
      <c r="C11" s="126" t="s">
        <v>17</v>
      </c>
      <c r="D11" s="126" t="s">
        <v>18</v>
      </c>
      <c r="E11" s="124" t="s">
        <v>19</v>
      </c>
      <c r="F11" s="124" t="s">
        <v>15</v>
      </c>
      <c r="G11" s="124" t="s">
        <v>16</v>
      </c>
      <c r="H11" s="126" t="s">
        <v>17</v>
      </c>
      <c r="I11" s="126" t="s">
        <v>18</v>
      </c>
      <c r="J11" s="124" t="s">
        <v>19</v>
      </c>
      <c r="K11" s="2"/>
      <c r="L11" s="175" t="s">
        <v>16</v>
      </c>
      <c r="M11" s="176" t="s">
        <v>293</v>
      </c>
      <c r="N11" s="176"/>
      <c r="O11" s="2"/>
      <c r="P11" s="2"/>
      <c r="Q11" s="2"/>
    </row>
    <row r="12" spans="1:17" ht="13.5" customHeight="1" x14ac:dyDescent="0.25">
      <c r="A12" s="125"/>
      <c r="B12" s="125"/>
      <c r="C12" s="125"/>
      <c r="D12" s="125"/>
      <c r="E12" s="125"/>
      <c r="F12" s="125"/>
      <c r="G12" s="125"/>
      <c r="H12" s="125"/>
      <c r="I12" s="125"/>
      <c r="J12" s="125"/>
      <c r="K12" s="2"/>
      <c r="L12" s="175"/>
      <c r="M12" s="7" t="s">
        <v>17</v>
      </c>
      <c r="N12" s="2" t="s">
        <v>18</v>
      </c>
      <c r="O12" s="2"/>
      <c r="P12" s="2"/>
      <c r="Q12" s="2"/>
    </row>
    <row r="13" spans="1:17" x14ac:dyDescent="0.25">
      <c r="A13" s="8">
        <v>1</v>
      </c>
      <c r="B13" s="9" t="s">
        <v>20</v>
      </c>
      <c r="C13" s="38">
        <v>0</v>
      </c>
      <c r="D13" s="10">
        <v>210</v>
      </c>
      <c r="E13" s="11">
        <f t="shared" ref="E13:E60" si="0">SUM(C13,D13)</f>
        <v>210</v>
      </c>
      <c r="F13" s="8">
        <v>49</v>
      </c>
      <c r="G13" s="12" t="s">
        <v>21</v>
      </c>
      <c r="H13" s="38">
        <v>0</v>
      </c>
      <c r="I13" s="10">
        <v>210</v>
      </c>
      <c r="J13" s="8">
        <f t="shared" ref="J13:J60" si="1">SUM(H13,I13)</f>
        <v>210</v>
      </c>
      <c r="K13" s="2"/>
      <c r="L13" s="2"/>
      <c r="M13" s="7"/>
      <c r="N13" s="7"/>
      <c r="O13" s="2"/>
      <c r="P13" s="2"/>
      <c r="Q13" s="2"/>
    </row>
    <row r="14" spans="1:17" x14ac:dyDescent="0.25">
      <c r="A14" s="8">
        <f t="shared" ref="A14:A36" si="2">A13+1</f>
        <v>2</v>
      </c>
      <c r="B14" s="9" t="s">
        <v>22</v>
      </c>
      <c r="C14" s="38">
        <v>0</v>
      </c>
      <c r="D14" s="10">
        <v>210</v>
      </c>
      <c r="E14" s="11">
        <f t="shared" si="0"/>
        <v>210</v>
      </c>
      <c r="F14" s="8">
        <f t="shared" ref="F14:F36" si="3">F13+1</f>
        <v>50</v>
      </c>
      <c r="G14" s="12" t="s">
        <v>23</v>
      </c>
      <c r="H14" s="38">
        <v>0</v>
      </c>
      <c r="I14" s="10">
        <v>210</v>
      </c>
      <c r="J14" s="8">
        <f t="shared" si="1"/>
        <v>210</v>
      </c>
      <c r="K14" s="2"/>
      <c r="L14" s="2" t="s">
        <v>20</v>
      </c>
      <c r="M14" s="7">
        <f>AVERAGE(C13:C16)</f>
        <v>0</v>
      </c>
      <c r="N14" s="7">
        <f>AVERAGE(D13:D16)</f>
        <v>210</v>
      </c>
      <c r="O14" s="2"/>
      <c r="P14" s="2"/>
      <c r="Q14" s="2"/>
    </row>
    <row r="15" spans="1:17" x14ac:dyDescent="0.25">
      <c r="A15" s="8">
        <f t="shared" si="2"/>
        <v>3</v>
      </c>
      <c r="B15" s="9" t="s">
        <v>24</v>
      </c>
      <c r="C15" s="38">
        <v>0</v>
      </c>
      <c r="D15" s="10">
        <v>210</v>
      </c>
      <c r="E15" s="11">
        <f t="shared" si="0"/>
        <v>210</v>
      </c>
      <c r="F15" s="8">
        <f t="shared" si="3"/>
        <v>51</v>
      </c>
      <c r="G15" s="12" t="s">
        <v>25</v>
      </c>
      <c r="H15" s="38">
        <v>0</v>
      </c>
      <c r="I15" s="10">
        <v>210</v>
      </c>
      <c r="J15" s="8">
        <f t="shared" si="1"/>
        <v>210</v>
      </c>
      <c r="K15" s="2"/>
      <c r="L15" s="2" t="s">
        <v>28</v>
      </c>
      <c r="M15" s="7">
        <f>AVERAGE(C17:C20)</f>
        <v>0</v>
      </c>
      <c r="N15" s="7">
        <f>AVERAGE(D17:D20)</f>
        <v>210</v>
      </c>
      <c r="O15" s="2"/>
      <c r="P15" s="2"/>
      <c r="Q15" s="2"/>
    </row>
    <row r="16" spans="1:17" x14ac:dyDescent="0.25">
      <c r="A16" s="8">
        <f t="shared" si="2"/>
        <v>4</v>
      </c>
      <c r="B16" s="9" t="s">
        <v>26</v>
      </c>
      <c r="C16" s="38">
        <v>0</v>
      </c>
      <c r="D16" s="10">
        <v>210</v>
      </c>
      <c r="E16" s="11">
        <f t="shared" si="0"/>
        <v>210</v>
      </c>
      <c r="F16" s="8">
        <f t="shared" si="3"/>
        <v>52</v>
      </c>
      <c r="G16" s="12" t="s">
        <v>27</v>
      </c>
      <c r="H16" s="38">
        <v>0</v>
      </c>
      <c r="I16" s="10">
        <v>210</v>
      </c>
      <c r="J16" s="8">
        <f t="shared" si="1"/>
        <v>210</v>
      </c>
      <c r="K16" s="2"/>
      <c r="L16" s="2" t="s">
        <v>36</v>
      </c>
      <c r="M16" s="7">
        <f>AVERAGE(C21:C24)</f>
        <v>0</v>
      </c>
      <c r="N16" s="7">
        <f>AVERAGE(D21:D24)</f>
        <v>210</v>
      </c>
      <c r="O16" s="2"/>
      <c r="P16" s="2"/>
      <c r="Q16" s="2"/>
    </row>
    <row r="17" spans="1:17" x14ac:dyDescent="0.25">
      <c r="A17" s="8">
        <f t="shared" si="2"/>
        <v>5</v>
      </c>
      <c r="B17" s="9" t="s">
        <v>28</v>
      </c>
      <c r="C17" s="38">
        <v>0</v>
      </c>
      <c r="D17" s="10">
        <v>210</v>
      </c>
      <c r="E17" s="11">
        <f t="shared" si="0"/>
        <v>210</v>
      </c>
      <c r="F17" s="8">
        <f t="shared" si="3"/>
        <v>53</v>
      </c>
      <c r="G17" s="12" t="s">
        <v>29</v>
      </c>
      <c r="H17" s="38">
        <v>0</v>
      </c>
      <c r="I17" s="10">
        <v>210</v>
      </c>
      <c r="J17" s="8">
        <f t="shared" si="1"/>
        <v>210</v>
      </c>
      <c r="K17" s="2"/>
      <c r="L17" s="2" t="s">
        <v>44</v>
      </c>
      <c r="M17" s="7">
        <f>AVERAGE(C25:C28)</f>
        <v>0</v>
      </c>
      <c r="N17" s="7">
        <f>AVERAGE(D25:D28)</f>
        <v>210</v>
      </c>
      <c r="O17" s="2"/>
      <c r="P17" s="2"/>
      <c r="Q17" s="2"/>
    </row>
    <row r="18" spans="1:17" x14ac:dyDescent="0.25">
      <c r="A18" s="8">
        <f t="shared" si="2"/>
        <v>6</v>
      </c>
      <c r="B18" s="9" t="s">
        <v>30</v>
      </c>
      <c r="C18" s="38">
        <v>0</v>
      </c>
      <c r="D18" s="10">
        <v>210</v>
      </c>
      <c r="E18" s="11">
        <f t="shared" si="0"/>
        <v>210</v>
      </c>
      <c r="F18" s="8">
        <f t="shared" si="3"/>
        <v>54</v>
      </c>
      <c r="G18" s="12" t="s">
        <v>31</v>
      </c>
      <c r="H18" s="38">
        <v>0</v>
      </c>
      <c r="I18" s="10">
        <v>210</v>
      </c>
      <c r="J18" s="8">
        <f t="shared" si="1"/>
        <v>210</v>
      </c>
      <c r="K18" s="2"/>
      <c r="L18" s="2" t="s">
        <v>52</v>
      </c>
      <c r="M18" s="7">
        <f>AVERAGE(C29:C32)</f>
        <v>0</v>
      </c>
      <c r="N18" s="7">
        <f>AVERAGE(D29:D32)</f>
        <v>210</v>
      </c>
      <c r="O18" s="2"/>
      <c r="P18" s="2"/>
      <c r="Q18" s="2"/>
    </row>
    <row r="19" spans="1:17" x14ac:dyDescent="0.25">
      <c r="A19" s="8">
        <f t="shared" si="2"/>
        <v>7</v>
      </c>
      <c r="B19" s="9" t="s">
        <v>32</v>
      </c>
      <c r="C19" s="38">
        <v>0</v>
      </c>
      <c r="D19" s="10">
        <v>210</v>
      </c>
      <c r="E19" s="11">
        <f t="shared" si="0"/>
        <v>210</v>
      </c>
      <c r="F19" s="8">
        <f t="shared" si="3"/>
        <v>55</v>
      </c>
      <c r="G19" s="12" t="s">
        <v>33</v>
      </c>
      <c r="H19" s="38">
        <v>0</v>
      </c>
      <c r="I19" s="10">
        <v>210</v>
      </c>
      <c r="J19" s="8">
        <f t="shared" si="1"/>
        <v>210</v>
      </c>
      <c r="K19" s="2"/>
      <c r="L19" s="2" t="s">
        <v>60</v>
      </c>
      <c r="M19" s="7">
        <f>AVERAGE(C33:C36)</f>
        <v>0</v>
      </c>
      <c r="N19" s="7">
        <f>AVERAGE(D33:D36)</f>
        <v>210</v>
      </c>
      <c r="O19" s="2"/>
      <c r="P19" s="2"/>
      <c r="Q19" s="2"/>
    </row>
    <row r="20" spans="1:17" x14ac:dyDescent="0.25">
      <c r="A20" s="8">
        <f t="shared" si="2"/>
        <v>8</v>
      </c>
      <c r="B20" s="9" t="s">
        <v>34</v>
      </c>
      <c r="C20" s="38">
        <v>0</v>
      </c>
      <c r="D20" s="10">
        <v>210</v>
      </c>
      <c r="E20" s="11">
        <f t="shared" si="0"/>
        <v>210</v>
      </c>
      <c r="F20" s="8">
        <f t="shared" si="3"/>
        <v>56</v>
      </c>
      <c r="G20" s="12" t="s">
        <v>35</v>
      </c>
      <c r="H20" s="38">
        <v>0</v>
      </c>
      <c r="I20" s="10">
        <v>210</v>
      </c>
      <c r="J20" s="8">
        <f t="shared" si="1"/>
        <v>210</v>
      </c>
      <c r="K20" s="2"/>
      <c r="L20" s="2" t="s">
        <v>68</v>
      </c>
      <c r="M20" s="7">
        <f>AVERAGE(C37:C40)</f>
        <v>0</v>
      </c>
      <c r="N20" s="7">
        <f>AVERAGE(D37:D40)</f>
        <v>210</v>
      </c>
      <c r="O20" s="2"/>
      <c r="P20" s="2"/>
      <c r="Q20" s="2"/>
    </row>
    <row r="21" spans="1:17" ht="15.75" customHeight="1" x14ac:dyDescent="0.25">
      <c r="A21" s="8">
        <f t="shared" si="2"/>
        <v>9</v>
      </c>
      <c r="B21" s="9" t="s">
        <v>36</v>
      </c>
      <c r="C21" s="38">
        <v>0</v>
      </c>
      <c r="D21" s="10">
        <v>210</v>
      </c>
      <c r="E21" s="11">
        <f t="shared" si="0"/>
        <v>210</v>
      </c>
      <c r="F21" s="8">
        <f t="shared" si="3"/>
        <v>57</v>
      </c>
      <c r="G21" s="12" t="s">
        <v>37</v>
      </c>
      <c r="H21" s="38">
        <v>0</v>
      </c>
      <c r="I21" s="10">
        <v>210</v>
      </c>
      <c r="J21" s="8">
        <f t="shared" si="1"/>
        <v>210</v>
      </c>
      <c r="K21" s="2"/>
      <c r="L21" s="2" t="s">
        <v>76</v>
      </c>
      <c r="M21" s="7">
        <f>AVERAGE(C41:C44)</f>
        <v>0</v>
      </c>
      <c r="N21" s="7">
        <f>AVERAGE(D41:D44)</f>
        <v>210</v>
      </c>
      <c r="O21" s="2"/>
      <c r="P21" s="2"/>
      <c r="Q21" s="2"/>
    </row>
    <row r="22" spans="1:17" ht="15.75" customHeight="1" x14ac:dyDescent="0.25">
      <c r="A22" s="8">
        <f t="shared" si="2"/>
        <v>10</v>
      </c>
      <c r="B22" s="9" t="s">
        <v>38</v>
      </c>
      <c r="C22" s="38">
        <v>0</v>
      </c>
      <c r="D22" s="10">
        <v>210</v>
      </c>
      <c r="E22" s="11">
        <f t="shared" si="0"/>
        <v>210</v>
      </c>
      <c r="F22" s="8">
        <f t="shared" si="3"/>
        <v>58</v>
      </c>
      <c r="G22" s="12" t="s">
        <v>39</v>
      </c>
      <c r="H22" s="38">
        <v>0</v>
      </c>
      <c r="I22" s="10">
        <v>210</v>
      </c>
      <c r="J22" s="8">
        <f t="shared" si="1"/>
        <v>210</v>
      </c>
      <c r="K22" s="2"/>
      <c r="L22" s="2" t="s">
        <v>84</v>
      </c>
      <c r="M22" s="7">
        <f>AVERAGE(C45:C48)</f>
        <v>0</v>
      </c>
      <c r="N22" s="7">
        <f>AVERAGE(D45:D48)</f>
        <v>210</v>
      </c>
      <c r="O22" s="2"/>
      <c r="P22" s="2"/>
      <c r="Q22" s="2"/>
    </row>
    <row r="23" spans="1:17" ht="15.75" customHeight="1" x14ac:dyDescent="0.25">
      <c r="A23" s="8">
        <f t="shared" si="2"/>
        <v>11</v>
      </c>
      <c r="B23" s="9" t="s">
        <v>40</v>
      </c>
      <c r="C23" s="38">
        <v>0</v>
      </c>
      <c r="D23" s="10">
        <v>210</v>
      </c>
      <c r="E23" s="11">
        <f t="shared" si="0"/>
        <v>210</v>
      </c>
      <c r="F23" s="8">
        <f t="shared" si="3"/>
        <v>59</v>
      </c>
      <c r="G23" s="12" t="s">
        <v>41</v>
      </c>
      <c r="H23" s="38">
        <v>0</v>
      </c>
      <c r="I23" s="10">
        <v>210</v>
      </c>
      <c r="J23" s="8">
        <f t="shared" si="1"/>
        <v>210</v>
      </c>
      <c r="K23" s="2"/>
      <c r="L23" s="2" t="s">
        <v>92</v>
      </c>
      <c r="M23" s="7">
        <f>AVERAGE(C49:C52)</f>
        <v>0</v>
      </c>
      <c r="N23" s="7">
        <f>AVERAGE(D49:D52)</f>
        <v>210</v>
      </c>
      <c r="O23" s="2"/>
      <c r="P23" s="2"/>
      <c r="Q23" s="2"/>
    </row>
    <row r="24" spans="1:17" ht="15.75" customHeight="1" x14ac:dyDescent="0.25">
      <c r="A24" s="8">
        <f t="shared" si="2"/>
        <v>12</v>
      </c>
      <c r="B24" s="9" t="s">
        <v>42</v>
      </c>
      <c r="C24" s="38">
        <v>0</v>
      </c>
      <c r="D24" s="10">
        <v>210</v>
      </c>
      <c r="E24" s="11">
        <f t="shared" si="0"/>
        <v>210</v>
      </c>
      <c r="F24" s="8">
        <f t="shared" si="3"/>
        <v>60</v>
      </c>
      <c r="G24" s="12" t="s">
        <v>43</v>
      </c>
      <c r="H24" s="38">
        <v>0</v>
      </c>
      <c r="I24" s="10">
        <v>210</v>
      </c>
      <c r="J24" s="8">
        <f t="shared" si="1"/>
        <v>210</v>
      </c>
      <c r="K24" s="2"/>
      <c r="L24" s="13" t="s">
        <v>100</v>
      </c>
      <c r="M24" s="7">
        <f>AVERAGE(C53:C56)</f>
        <v>0</v>
      </c>
      <c r="N24" s="7">
        <f>AVERAGE(D53:D56)</f>
        <v>210</v>
      </c>
      <c r="O24" s="2"/>
      <c r="P24" s="2"/>
      <c r="Q24" s="2"/>
    </row>
    <row r="25" spans="1:17" ht="15.75" customHeight="1" x14ac:dyDescent="0.25">
      <c r="A25" s="8">
        <f t="shared" si="2"/>
        <v>13</v>
      </c>
      <c r="B25" s="9" t="s">
        <v>44</v>
      </c>
      <c r="C25" s="38">
        <v>0</v>
      </c>
      <c r="D25" s="10">
        <v>210</v>
      </c>
      <c r="E25" s="11">
        <f t="shared" si="0"/>
        <v>210</v>
      </c>
      <c r="F25" s="8">
        <f t="shared" si="3"/>
        <v>61</v>
      </c>
      <c r="G25" s="12" t="s">
        <v>45</v>
      </c>
      <c r="H25" s="38">
        <v>0</v>
      </c>
      <c r="I25" s="10">
        <v>210</v>
      </c>
      <c r="J25" s="8">
        <f t="shared" si="1"/>
        <v>210</v>
      </c>
      <c r="K25" s="2"/>
      <c r="L25" s="16" t="s">
        <v>108</v>
      </c>
      <c r="M25" s="7">
        <f>AVERAGE(C57:C60)</f>
        <v>0</v>
      </c>
      <c r="N25" s="7">
        <f>AVERAGE(D57:D60)</f>
        <v>210</v>
      </c>
      <c r="O25" s="2"/>
      <c r="P25" s="2"/>
      <c r="Q25" s="2"/>
    </row>
    <row r="26" spans="1:17" ht="15.75" customHeight="1" x14ac:dyDescent="0.25">
      <c r="A26" s="8">
        <f t="shared" si="2"/>
        <v>14</v>
      </c>
      <c r="B26" s="9" t="s">
        <v>46</v>
      </c>
      <c r="C26" s="38">
        <v>0</v>
      </c>
      <c r="D26" s="10">
        <v>210</v>
      </c>
      <c r="E26" s="11">
        <f t="shared" si="0"/>
        <v>210</v>
      </c>
      <c r="F26" s="8">
        <f t="shared" si="3"/>
        <v>62</v>
      </c>
      <c r="G26" s="12" t="s">
        <v>47</v>
      </c>
      <c r="H26" s="38">
        <v>0</v>
      </c>
      <c r="I26" s="10">
        <v>210</v>
      </c>
      <c r="J26" s="8">
        <f t="shared" si="1"/>
        <v>210</v>
      </c>
      <c r="K26" s="2"/>
      <c r="L26" s="16" t="s">
        <v>21</v>
      </c>
      <c r="M26" s="7">
        <f>AVERAGE(H13:H16)</f>
        <v>0</v>
      </c>
      <c r="N26" s="7">
        <f>AVERAGE(I13:I16)</f>
        <v>210</v>
      </c>
      <c r="O26" s="2"/>
      <c r="P26" s="2"/>
      <c r="Q26" s="2"/>
    </row>
    <row r="27" spans="1:17" ht="15.75" customHeight="1" x14ac:dyDescent="0.25">
      <c r="A27" s="8">
        <f t="shared" si="2"/>
        <v>15</v>
      </c>
      <c r="B27" s="9" t="s">
        <v>48</v>
      </c>
      <c r="C27" s="38">
        <v>0</v>
      </c>
      <c r="D27" s="10">
        <v>210</v>
      </c>
      <c r="E27" s="11">
        <f t="shared" si="0"/>
        <v>210</v>
      </c>
      <c r="F27" s="8">
        <f t="shared" si="3"/>
        <v>63</v>
      </c>
      <c r="G27" s="12" t="s">
        <v>49</v>
      </c>
      <c r="H27" s="38">
        <v>0</v>
      </c>
      <c r="I27" s="10">
        <v>210</v>
      </c>
      <c r="J27" s="8">
        <f t="shared" si="1"/>
        <v>210</v>
      </c>
      <c r="K27" s="2"/>
      <c r="L27" s="24" t="s">
        <v>29</v>
      </c>
      <c r="M27" s="7">
        <f>AVERAGE(H17:H20)</f>
        <v>0</v>
      </c>
      <c r="N27" s="7">
        <f>AVERAGE(I17:I20)</f>
        <v>210</v>
      </c>
      <c r="O27" s="2"/>
      <c r="P27" s="2"/>
      <c r="Q27" s="2"/>
    </row>
    <row r="28" spans="1:17" ht="15.75" customHeight="1" x14ac:dyDescent="0.25">
      <c r="A28" s="8">
        <f t="shared" si="2"/>
        <v>16</v>
      </c>
      <c r="B28" s="9" t="s">
        <v>50</v>
      </c>
      <c r="C28" s="38">
        <v>0</v>
      </c>
      <c r="D28" s="10">
        <v>210</v>
      </c>
      <c r="E28" s="11">
        <f t="shared" si="0"/>
        <v>210</v>
      </c>
      <c r="F28" s="8">
        <f t="shared" si="3"/>
        <v>64</v>
      </c>
      <c r="G28" s="12" t="s">
        <v>51</v>
      </c>
      <c r="H28" s="38">
        <v>0</v>
      </c>
      <c r="I28" s="10">
        <v>210</v>
      </c>
      <c r="J28" s="8">
        <f t="shared" si="1"/>
        <v>210</v>
      </c>
      <c r="K28" s="2"/>
      <c r="L28" s="2" t="s">
        <v>37</v>
      </c>
      <c r="M28" s="7">
        <f>AVERAGE(H21:H24)</f>
        <v>0</v>
      </c>
      <c r="N28" s="7">
        <f>AVERAGE(I21:I24)</f>
        <v>210</v>
      </c>
      <c r="O28" s="2"/>
      <c r="P28" s="2"/>
      <c r="Q28" s="2"/>
    </row>
    <row r="29" spans="1:17" ht="15.75" customHeight="1" x14ac:dyDescent="0.25">
      <c r="A29" s="8">
        <f t="shared" si="2"/>
        <v>17</v>
      </c>
      <c r="B29" s="9" t="s">
        <v>52</v>
      </c>
      <c r="C29" s="38">
        <v>0</v>
      </c>
      <c r="D29" s="10">
        <v>210</v>
      </c>
      <c r="E29" s="11">
        <f t="shared" si="0"/>
        <v>210</v>
      </c>
      <c r="F29" s="8">
        <f t="shared" si="3"/>
        <v>65</v>
      </c>
      <c r="G29" s="12" t="s">
        <v>53</v>
      </c>
      <c r="H29" s="38">
        <v>0</v>
      </c>
      <c r="I29" s="10">
        <v>210</v>
      </c>
      <c r="J29" s="8">
        <f t="shared" si="1"/>
        <v>210</v>
      </c>
      <c r="K29" s="2"/>
      <c r="L29" s="2" t="s">
        <v>45</v>
      </c>
      <c r="M29" s="7">
        <f>AVERAGE(H25:H28)</f>
        <v>0</v>
      </c>
      <c r="N29" s="7">
        <f>AVERAGE(I25:I28)</f>
        <v>210</v>
      </c>
      <c r="O29" s="2"/>
      <c r="P29" s="2"/>
      <c r="Q29" s="2"/>
    </row>
    <row r="30" spans="1:17" ht="15.75" customHeight="1" x14ac:dyDescent="0.25">
      <c r="A30" s="8">
        <f t="shared" si="2"/>
        <v>18</v>
      </c>
      <c r="B30" s="9" t="s">
        <v>54</v>
      </c>
      <c r="C30" s="38">
        <v>0</v>
      </c>
      <c r="D30" s="10">
        <v>210</v>
      </c>
      <c r="E30" s="11">
        <f t="shared" si="0"/>
        <v>210</v>
      </c>
      <c r="F30" s="8">
        <f t="shared" si="3"/>
        <v>66</v>
      </c>
      <c r="G30" s="12" t="s">
        <v>55</v>
      </c>
      <c r="H30" s="38">
        <v>0</v>
      </c>
      <c r="I30" s="10">
        <v>210</v>
      </c>
      <c r="J30" s="8">
        <f t="shared" si="1"/>
        <v>210</v>
      </c>
      <c r="K30" s="2"/>
      <c r="L30" s="2" t="s">
        <v>53</v>
      </c>
      <c r="M30" s="7">
        <f>AVERAGE(H29:H32)</f>
        <v>0</v>
      </c>
      <c r="N30" s="7">
        <f>AVERAGE(I29:I32)</f>
        <v>210</v>
      </c>
      <c r="O30" s="2"/>
      <c r="P30" s="2"/>
      <c r="Q30" s="2"/>
    </row>
    <row r="31" spans="1:17" ht="15.75" customHeight="1" x14ac:dyDescent="0.25">
      <c r="A31" s="8">
        <f t="shared" si="2"/>
        <v>19</v>
      </c>
      <c r="B31" s="9" t="s">
        <v>56</v>
      </c>
      <c r="C31" s="38">
        <v>0</v>
      </c>
      <c r="D31" s="10">
        <v>210</v>
      </c>
      <c r="E31" s="11">
        <f t="shared" si="0"/>
        <v>210</v>
      </c>
      <c r="F31" s="8">
        <f t="shared" si="3"/>
        <v>67</v>
      </c>
      <c r="G31" s="12" t="s">
        <v>57</v>
      </c>
      <c r="H31" s="38">
        <v>0</v>
      </c>
      <c r="I31" s="10">
        <v>210</v>
      </c>
      <c r="J31" s="8">
        <f t="shared" si="1"/>
        <v>210</v>
      </c>
      <c r="K31" s="2"/>
      <c r="L31" s="2" t="s">
        <v>61</v>
      </c>
      <c r="M31" s="7">
        <f>AVERAGE(H33:H36)</f>
        <v>0</v>
      </c>
      <c r="N31" s="7">
        <f>AVERAGE(I33:I36)</f>
        <v>210</v>
      </c>
      <c r="O31" s="2"/>
      <c r="P31" s="2"/>
      <c r="Q31" s="2"/>
    </row>
    <row r="32" spans="1:17" ht="15.75" customHeight="1" x14ac:dyDescent="0.25">
      <c r="A32" s="8">
        <f t="shared" si="2"/>
        <v>20</v>
      </c>
      <c r="B32" s="9" t="s">
        <v>58</v>
      </c>
      <c r="C32" s="38">
        <v>0</v>
      </c>
      <c r="D32" s="10">
        <v>210</v>
      </c>
      <c r="E32" s="11">
        <f t="shared" si="0"/>
        <v>210</v>
      </c>
      <c r="F32" s="8">
        <f t="shared" si="3"/>
        <v>68</v>
      </c>
      <c r="G32" s="12" t="s">
        <v>59</v>
      </c>
      <c r="H32" s="38">
        <v>0</v>
      </c>
      <c r="I32" s="10">
        <v>210</v>
      </c>
      <c r="J32" s="8">
        <f t="shared" si="1"/>
        <v>210</v>
      </c>
      <c r="K32" s="2"/>
      <c r="L32" s="2" t="s">
        <v>69</v>
      </c>
      <c r="M32" s="7">
        <f>AVERAGE(H37:H40)</f>
        <v>0</v>
      </c>
      <c r="N32" s="7">
        <f>AVERAGE(I37:I40)</f>
        <v>210</v>
      </c>
      <c r="O32" s="2"/>
      <c r="P32" s="2"/>
      <c r="Q32" s="2"/>
    </row>
    <row r="33" spans="1:17" ht="15.75" customHeight="1" x14ac:dyDescent="0.25">
      <c r="A33" s="8">
        <f t="shared" si="2"/>
        <v>21</v>
      </c>
      <c r="B33" s="9" t="s">
        <v>60</v>
      </c>
      <c r="C33" s="38">
        <v>0</v>
      </c>
      <c r="D33" s="10">
        <v>210</v>
      </c>
      <c r="E33" s="11">
        <f t="shared" si="0"/>
        <v>210</v>
      </c>
      <c r="F33" s="8">
        <f t="shared" si="3"/>
        <v>69</v>
      </c>
      <c r="G33" s="12" t="s">
        <v>61</v>
      </c>
      <c r="H33" s="38">
        <v>0</v>
      </c>
      <c r="I33" s="10">
        <v>210</v>
      </c>
      <c r="J33" s="8">
        <f t="shared" si="1"/>
        <v>210</v>
      </c>
      <c r="K33" s="2"/>
      <c r="L33" s="2" t="s">
        <v>77</v>
      </c>
      <c r="M33" s="7">
        <f>AVERAGE(H41:H44)</f>
        <v>0</v>
      </c>
      <c r="N33" s="7">
        <f>AVERAGE(I41:I44)</f>
        <v>210</v>
      </c>
      <c r="O33" s="2"/>
      <c r="P33" s="2"/>
      <c r="Q33" s="2"/>
    </row>
    <row r="34" spans="1:17" ht="15.75" customHeight="1" x14ac:dyDescent="0.25">
      <c r="A34" s="8">
        <f t="shared" si="2"/>
        <v>22</v>
      </c>
      <c r="B34" s="9" t="s">
        <v>62</v>
      </c>
      <c r="C34" s="38">
        <v>0</v>
      </c>
      <c r="D34" s="10">
        <v>210</v>
      </c>
      <c r="E34" s="11">
        <f t="shared" si="0"/>
        <v>210</v>
      </c>
      <c r="F34" s="8">
        <f t="shared" si="3"/>
        <v>70</v>
      </c>
      <c r="G34" s="12" t="s">
        <v>63</v>
      </c>
      <c r="H34" s="38">
        <v>0</v>
      </c>
      <c r="I34" s="10">
        <v>210</v>
      </c>
      <c r="J34" s="8">
        <f t="shared" si="1"/>
        <v>210</v>
      </c>
      <c r="K34" s="2"/>
      <c r="L34" s="2" t="s">
        <v>85</v>
      </c>
      <c r="M34" s="7">
        <f>AVERAGE(H45:H48)</f>
        <v>0</v>
      </c>
      <c r="N34" s="7">
        <f>AVERAGE(I45:I48)</f>
        <v>210</v>
      </c>
      <c r="O34" s="2"/>
      <c r="P34" s="2"/>
      <c r="Q34" s="2"/>
    </row>
    <row r="35" spans="1:17" ht="15.75" customHeight="1" x14ac:dyDescent="0.25">
      <c r="A35" s="8">
        <f t="shared" si="2"/>
        <v>23</v>
      </c>
      <c r="B35" s="9" t="s">
        <v>64</v>
      </c>
      <c r="C35" s="38">
        <v>0</v>
      </c>
      <c r="D35" s="10">
        <v>210</v>
      </c>
      <c r="E35" s="11">
        <f t="shared" si="0"/>
        <v>210</v>
      </c>
      <c r="F35" s="8">
        <f t="shared" si="3"/>
        <v>71</v>
      </c>
      <c r="G35" s="12" t="s">
        <v>65</v>
      </c>
      <c r="H35" s="38">
        <v>0</v>
      </c>
      <c r="I35" s="10">
        <v>210</v>
      </c>
      <c r="J35" s="8">
        <f t="shared" si="1"/>
        <v>210</v>
      </c>
      <c r="K35" s="2"/>
      <c r="L35" s="2" t="s">
        <v>93</v>
      </c>
      <c r="M35" s="7">
        <f>AVERAGE(H49:H52)</f>
        <v>0</v>
      </c>
      <c r="N35" s="7">
        <f>AVERAGE(I49:I52)</f>
        <v>210</v>
      </c>
      <c r="O35" s="2"/>
      <c r="P35" s="2"/>
      <c r="Q35" s="2"/>
    </row>
    <row r="36" spans="1:17" ht="15.75" customHeight="1" x14ac:dyDescent="0.25">
      <c r="A36" s="8">
        <f t="shared" si="2"/>
        <v>24</v>
      </c>
      <c r="B36" s="9" t="s">
        <v>66</v>
      </c>
      <c r="C36" s="38">
        <v>0</v>
      </c>
      <c r="D36" s="10">
        <v>210</v>
      </c>
      <c r="E36" s="11">
        <f t="shared" si="0"/>
        <v>210</v>
      </c>
      <c r="F36" s="8">
        <f t="shared" si="3"/>
        <v>72</v>
      </c>
      <c r="G36" s="12" t="s">
        <v>67</v>
      </c>
      <c r="H36" s="38">
        <v>0</v>
      </c>
      <c r="I36" s="10">
        <v>210</v>
      </c>
      <c r="J36" s="8">
        <f t="shared" si="1"/>
        <v>210</v>
      </c>
      <c r="K36" s="2"/>
      <c r="L36" s="107" t="s">
        <v>101</v>
      </c>
      <c r="M36" s="7">
        <f>AVERAGE(H53:H56)</f>
        <v>0</v>
      </c>
      <c r="N36" s="7">
        <f>AVERAGE(I53:I56)</f>
        <v>210</v>
      </c>
      <c r="O36" s="2"/>
      <c r="P36" s="2"/>
      <c r="Q36" s="2"/>
    </row>
    <row r="37" spans="1:17" ht="15.75" customHeight="1" x14ac:dyDescent="0.25">
      <c r="A37" s="8">
        <v>25</v>
      </c>
      <c r="B37" s="9" t="s">
        <v>68</v>
      </c>
      <c r="C37" s="38">
        <v>0</v>
      </c>
      <c r="D37" s="10">
        <v>210</v>
      </c>
      <c r="E37" s="11">
        <f t="shared" si="0"/>
        <v>210</v>
      </c>
      <c r="F37" s="8">
        <v>73</v>
      </c>
      <c r="G37" s="12" t="s">
        <v>69</v>
      </c>
      <c r="H37" s="38">
        <v>0</v>
      </c>
      <c r="I37" s="10">
        <v>210</v>
      </c>
      <c r="J37" s="8">
        <f t="shared" si="1"/>
        <v>210</v>
      </c>
      <c r="K37" s="2"/>
      <c r="L37" s="107" t="s">
        <v>109</v>
      </c>
      <c r="M37" s="7">
        <f>AVERAGE(H57:H60)</f>
        <v>0</v>
      </c>
      <c r="N37" s="7">
        <f>AVERAGE(I57:I60)</f>
        <v>210</v>
      </c>
      <c r="O37" s="2"/>
      <c r="P37" s="2"/>
      <c r="Q37" s="2"/>
    </row>
    <row r="38" spans="1:17" ht="15.75" customHeight="1" x14ac:dyDescent="0.25">
      <c r="A38" s="8">
        <f t="shared" ref="A38:A60" si="4">A37+1</f>
        <v>26</v>
      </c>
      <c r="B38" s="9" t="s">
        <v>70</v>
      </c>
      <c r="C38" s="38">
        <v>0</v>
      </c>
      <c r="D38" s="10">
        <v>210</v>
      </c>
      <c r="E38" s="8">
        <f t="shared" si="0"/>
        <v>210</v>
      </c>
      <c r="F38" s="8">
        <f t="shared" ref="F38:F60" si="5">F37+1</f>
        <v>74</v>
      </c>
      <c r="G38" s="12" t="s">
        <v>71</v>
      </c>
      <c r="H38" s="38">
        <v>0</v>
      </c>
      <c r="I38" s="10">
        <v>210</v>
      </c>
      <c r="J38" s="8">
        <f t="shared" si="1"/>
        <v>210</v>
      </c>
      <c r="K38" s="2"/>
      <c r="L38" s="107" t="s">
        <v>294</v>
      </c>
      <c r="M38" s="107">
        <f>AVERAGE(M14:M37)</f>
        <v>0</v>
      </c>
      <c r="N38" s="107">
        <f>AVERAGE(N14:N37)</f>
        <v>210</v>
      </c>
      <c r="O38" s="2"/>
      <c r="P38" s="2"/>
      <c r="Q38" s="2"/>
    </row>
    <row r="39" spans="1:17" ht="15.75" customHeight="1" x14ac:dyDescent="0.25">
      <c r="A39" s="8">
        <f t="shared" si="4"/>
        <v>27</v>
      </c>
      <c r="B39" s="9" t="s">
        <v>72</v>
      </c>
      <c r="C39" s="38">
        <v>0</v>
      </c>
      <c r="D39" s="10">
        <v>210</v>
      </c>
      <c r="E39" s="8">
        <f t="shared" si="0"/>
        <v>210</v>
      </c>
      <c r="F39" s="8">
        <f t="shared" si="5"/>
        <v>75</v>
      </c>
      <c r="G39" s="12" t="s">
        <v>73</v>
      </c>
      <c r="H39" s="38">
        <v>0</v>
      </c>
      <c r="I39" s="10">
        <v>210</v>
      </c>
      <c r="J39" s="8">
        <f t="shared" si="1"/>
        <v>210</v>
      </c>
      <c r="K39" s="2"/>
      <c r="L39" s="2"/>
      <c r="M39" s="2"/>
      <c r="N39" s="2"/>
      <c r="O39" s="2"/>
      <c r="P39" s="2"/>
      <c r="Q39" s="2"/>
    </row>
    <row r="40" spans="1:17" ht="15.75" customHeight="1" x14ac:dyDescent="0.25">
      <c r="A40" s="8">
        <f t="shared" si="4"/>
        <v>28</v>
      </c>
      <c r="B40" s="9" t="s">
        <v>74</v>
      </c>
      <c r="C40" s="38">
        <v>0</v>
      </c>
      <c r="D40" s="10">
        <v>210</v>
      </c>
      <c r="E40" s="8">
        <f t="shared" si="0"/>
        <v>210</v>
      </c>
      <c r="F40" s="8">
        <f t="shared" si="5"/>
        <v>76</v>
      </c>
      <c r="G40" s="12" t="s">
        <v>75</v>
      </c>
      <c r="H40" s="38">
        <v>0</v>
      </c>
      <c r="I40" s="10">
        <v>210</v>
      </c>
      <c r="J40" s="8">
        <f t="shared" si="1"/>
        <v>210</v>
      </c>
      <c r="K40" s="2"/>
      <c r="L40" s="2"/>
      <c r="M40" s="2"/>
      <c r="N40" s="2"/>
      <c r="O40" s="2"/>
      <c r="P40" s="2"/>
      <c r="Q40" s="2"/>
    </row>
    <row r="41" spans="1:17" ht="15.75" customHeight="1" x14ac:dyDescent="0.25">
      <c r="A41" s="8">
        <f t="shared" si="4"/>
        <v>29</v>
      </c>
      <c r="B41" s="9" t="s">
        <v>76</v>
      </c>
      <c r="C41" s="38">
        <v>0</v>
      </c>
      <c r="D41" s="10">
        <v>210</v>
      </c>
      <c r="E41" s="8">
        <f t="shared" si="0"/>
        <v>210</v>
      </c>
      <c r="F41" s="8">
        <f t="shared" si="5"/>
        <v>77</v>
      </c>
      <c r="G41" s="12" t="s">
        <v>77</v>
      </c>
      <c r="H41" s="38">
        <v>0</v>
      </c>
      <c r="I41" s="10">
        <v>210</v>
      </c>
      <c r="J41" s="8">
        <f t="shared" si="1"/>
        <v>210</v>
      </c>
      <c r="K41" s="2"/>
      <c r="L41" s="2"/>
      <c r="M41" s="2"/>
      <c r="N41" s="2"/>
      <c r="O41" s="2"/>
      <c r="P41" s="2"/>
      <c r="Q41" s="2"/>
    </row>
    <row r="42" spans="1:17" ht="15.75" customHeight="1" x14ac:dyDescent="0.25">
      <c r="A42" s="8">
        <f t="shared" si="4"/>
        <v>30</v>
      </c>
      <c r="B42" s="9" t="s">
        <v>78</v>
      </c>
      <c r="C42" s="38">
        <v>0</v>
      </c>
      <c r="D42" s="10">
        <v>210</v>
      </c>
      <c r="E42" s="8">
        <f t="shared" si="0"/>
        <v>210</v>
      </c>
      <c r="F42" s="8">
        <f t="shared" si="5"/>
        <v>78</v>
      </c>
      <c r="G42" s="12" t="s">
        <v>79</v>
      </c>
      <c r="H42" s="38">
        <v>0</v>
      </c>
      <c r="I42" s="10">
        <v>210</v>
      </c>
      <c r="J42" s="8">
        <f t="shared" si="1"/>
        <v>210</v>
      </c>
      <c r="K42" s="2"/>
      <c r="L42" s="2"/>
      <c r="M42" s="2"/>
      <c r="N42" s="2"/>
      <c r="O42" s="2"/>
      <c r="P42" s="2"/>
      <c r="Q42" s="2"/>
    </row>
    <row r="43" spans="1:17" ht="15.75" customHeight="1" x14ac:dyDescent="0.25">
      <c r="A43" s="8">
        <f t="shared" si="4"/>
        <v>31</v>
      </c>
      <c r="B43" s="9" t="s">
        <v>80</v>
      </c>
      <c r="C43" s="38">
        <v>0</v>
      </c>
      <c r="D43" s="10">
        <v>210</v>
      </c>
      <c r="E43" s="8">
        <f t="shared" si="0"/>
        <v>210</v>
      </c>
      <c r="F43" s="8">
        <f t="shared" si="5"/>
        <v>79</v>
      </c>
      <c r="G43" s="12" t="s">
        <v>81</v>
      </c>
      <c r="H43" s="38">
        <v>0</v>
      </c>
      <c r="I43" s="10">
        <v>210</v>
      </c>
      <c r="J43" s="8">
        <f t="shared" si="1"/>
        <v>210</v>
      </c>
      <c r="K43" s="2"/>
      <c r="L43" s="2"/>
      <c r="M43" s="2"/>
      <c r="N43" s="2"/>
      <c r="O43" s="2"/>
      <c r="P43" s="2"/>
      <c r="Q43" s="2"/>
    </row>
    <row r="44" spans="1:17" ht="15.75" customHeight="1" x14ac:dyDescent="0.25">
      <c r="A44" s="8">
        <f t="shared" si="4"/>
        <v>32</v>
      </c>
      <c r="B44" s="9" t="s">
        <v>82</v>
      </c>
      <c r="C44" s="38">
        <v>0</v>
      </c>
      <c r="D44" s="10">
        <v>210</v>
      </c>
      <c r="E44" s="8">
        <f t="shared" si="0"/>
        <v>210</v>
      </c>
      <c r="F44" s="8">
        <f t="shared" si="5"/>
        <v>80</v>
      </c>
      <c r="G44" s="12" t="s">
        <v>83</v>
      </c>
      <c r="H44" s="38">
        <v>0</v>
      </c>
      <c r="I44" s="10">
        <v>210</v>
      </c>
      <c r="J44" s="8">
        <f t="shared" si="1"/>
        <v>210</v>
      </c>
      <c r="K44" s="2"/>
      <c r="L44" s="2"/>
      <c r="M44" s="2"/>
      <c r="N44" s="2"/>
      <c r="O44" s="2"/>
      <c r="P44" s="2"/>
      <c r="Q44" s="2"/>
    </row>
    <row r="45" spans="1:17" ht="15.75" customHeight="1" x14ac:dyDescent="0.25">
      <c r="A45" s="8">
        <f t="shared" si="4"/>
        <v>33</v>
      </c>
      <c r="B45" s="9" t="s">
        <v>84</v>
      </c>
      <c r="C45" s="38">
        <v>0</v>
      </c>
      <c r="D45" s="10">
        <v>210</v>
      </c>
      <c r="E45" s="8">
        <f t="shared" si="0"/>
        <v>210</v>
      </c>
      <c r="F45" s="8">
        <f t="shared" si="5"/>
        <v>81</v>
      </c>
      <c r="G45" s="12" t="s">
        <v>85</v>
      </c>
      <c r="H45" s="38">
        <v>0</v>
      </c>
      <c r="I45" s="10">
        <v>210</v>
      </c>
      <c r="J45" s="8">
        <f t="shared" si="1"/>
        <v>210</v>
      </c>
      <c r="K45" s="2"/>
      <c r="L45" s="2"/>
      <c r="M45" s="2"/>
      <c r="N45" s="2"/>
      <c r="O45" s="2"/>
      <c r="P45" s="2"/>
      <c r="Q45" s="2"/>
    </row>
    <row r="46" spans="1:17" ht="15.75" customHeight="1" x14ac:dyDescent="0.25">
      <c r="A46" s="8">
        <f t="shared" si="4"/>
        <v>34</v>
      </c>
      <c r="B46" s="9" t="s">
        <v>86</v>
      </c>
      <c r="C46" s="38">
        <v>0</v>
      </c>
      <c r="D46" s="10">
        <v>210</v>
      </c>
      <c r="E46" s="8">
        <f t="shared" si="0"/>
        <v>210</v>
      </c>
      <c r="F46" s="8">
        <f t="shared" si="5"/>
        <v>82</v>
      </c>
      <c r="G46" s="12" t="s">
        <v>87</v>
      </c>
      <c r="H46" s="38">
        <v>0</v>
      </c>
      <c r="I46" s="10">
        <v>210</v>
      </c>
      <c r="J46" s="8">
        <f t="shared" si="1"/>
        <v>210</v>
      </c>
      <c r="K46" s="2"/>
      <c r="L46" s="2"/>
      <c r="M46" s="2"/>
      <c r="N46" s="2"/>
      <c r="O46" s="2"/>
      <c r="P46" s="2"/>
      <c r="Q46" s="2"/>
    </row>
    <row r="47" spans="1:17" ht="15.75" customHeight="1" x14ac:dyDescent="0.25">
      <c r="A47" s="8">
        <f t="shared" si="4"/>
        <v>35</v>
      </c>
      <c r="B47" s="9" t="s">
        <v>88</v>
      </c>
      <c r="C47" s="38">
        <v>0</v>
      </c>
      <c r="D47" s="10">
        <v>210</v>
      </c>
      <c r="E47" s="8">
        <f t="shared" si="0"/>
        <v>210</v>
      </c>
      <c r="F47" s="8">
        <f t="shared" si="5"/>
        <v>83</v>
      </c>
      <c r="G47" s="12" t="s">
        <v>89</v>
      </c>
      <c r="H47" s="38">
        <v>0</v>
      </c>
      <c r="I47" s="10">
        <v>210</v>
      </c>
      <c r="J47" s="8">
        <f t="shared" si="1"/>
        <v>210</v>
      </c>
      <c r="K47" s="2"/>
      <c r="L47" s="2"/>
      <c r="M47" s="2"/>
      <c r="N47" s="2"/>
      <c r="O47" s="2"/>
      <c r="P47" s="2"/>
      <c r="Q47" s="2"/>
    </row>
    <row r="48" spans="1:17" ht="15.75" customHeight="1" x14ac:dyDescent="0.25">
      <c r="A48" s="8">
        <f t="shared" si="4"/>
        <v>36</v>
      </c>
      <c r="B48" s="9" t="s">
        <v>90</v>
      </c>
      <c r="C48" s="38">
        <v>0</v>
      </c>
      <c r="D48" s="10">
        <v>210</v>
      </c>
      <c r="E48" s="8">
        <f t="shared" si="0"/>
        <v>210</v>
      </c>
      <c r="F48" s="8">
        <f t="shared" si="5"/>
        <v>84</v>
      </c>
      <c r="G48" s="12" t="s">
        <v>91</v>
      </c>
      <c r="H48" s="38">
        <v>0</v>
      </c>
      <c r="I48" s="10">
        <v>210</v>
      </c>
      <c r="J48" s="8">
        <f t="shared" si="1"/>
        <v>210</v>
      </c>
      <c r="K48" s="2"/>
      <c r="L48" s="2"/>
      <c r="M48" s="2"/>
      <c r="N48" s="2"/>
      <c r="O48" s="2"/>
      <c r="P48" s="2"/>
      <c r="Q48" s="2"/>
    </row>
    <row r="49" spans="1:17" ht="15.75" customHeight="1" x14ac:dyDescent="0.25">
      <c r="A49" s="8">
        <f t="shared" si="4"/>
        <v>37</v>
      </c>
      <c r="B49" s="9" t="s">
        <v>92</v>
      </c>
      <c r="C49" s="38">
        <v>0</v>
      </c>
      <c r="D49" s="10">
        <v>210</v>
      </c>
      <c r="E49" s="8">
        <f t="shared" si="0"/>
        <v>210</v>
      </c>
      <c r="F49" s="8">
        <f t="shared" si="5"/>
        <v>85</v>
      </c>
      <c r="G49" s="12" t="s">
        <v>93</v>
      </c>
      <c r="H49" s="38">
        <v>0</v>
      </c>
      <c r="I49" s="10">
        <v>210</v>
      </c>
      <c r="J49" s="8">
        <f t="shared" si="1"/>
        <v>210</v>
      </c>
      <c r="K49" s="2"/>
      <c r="L49" s="2"/>
      <c r="M49" s="2"/>
      <c r="N49" s="2"/>
      <c r="O49" s="2"/>
      <c r="P49" s="2"/>
      <c r="Q49" s="2"/>
    </row>
    <row r="50" spans="1:17" ht="15.75" customHeight="1" x14ac:dyDescent="0.25">
      <c r="A50" s="8">
        <f t="shared" si="4"/>
        <v>38</v>
      </c>
      <c r="B50" s="12" t="s">
        <v>94</v>
      </c>
      <c r="C50" s="38">
        <v>0</v>
      </c>
      <c r="D50" s="10">
        <v>210</v>
      </c>
      <c r="E50" s="8">
        <f t="shared" si="0"/>
        <v>210</v>
      </c>
      <c r="F50" s="8">
        <f t="shared" si="5"/>
        <v>86</v>
      </c>
      <c r="G50" s="12" t="s">
        <v>95</v>
      </c>
      <c r="H50" s="38">
        <v>0</v>
      </c>
      <c r="I50" s="10">
        <v>210</v>
      </c>
      <c r="J50" s="8">
        <f t="shared" si="1"/>
        <v>210</v>
      </c>
      <c r="K50" s="2"/>
      <c r="L50" s="2"/>
      <c r="M50" s="2"/>
      <c r="N50" s="2"/>
      <c r="O50" s="2"/>
      <c r="P50" s="2"/>
      <c r="Q50" s="2"/>
    </row>
    <row r="51" spans="1:17" ht="15.75" customHeight="1" x14ac:dyDescent="0.25">
      <c r="A51" s="8">
        <f t="shared" si="4"/>
        <v>39</v>
      </c>
      <c r="B51" s="12" t="s">
        <v>96</v>
      </c>
      <c r="C51" s="38">
        <v>0</v>
      </c>
      <c r="D51" s="10">
        <v>210</v>
      </c>
      <c r="E51" s="8">
        <f t="shared" si="0"/>
        <v>210</v>
      </c>
      <c r="F51" s="8">
        <f t="shared" si="5"/>
        <v>87</v>
      </c>
      <c r="G51" s="12" t="s">
        <v>97</v>
      </c>
      <c r="H51" s="38">
        <v>0</v>
      </c>
      <c r="I51" s="10">
        <v>210</v>
      </c>
      <c r="J51" s="8">
        <f t="shared" si="1"/>
        <v>210</v>
      </c>
      <c r="K51" s="2"/>
      <c r="L51" s="2"/>
      <c r="M51" s="2"/>
      <c r="N51" s="2"/>
      <c r="O51" s="2"/>
      <c r="P51" s="2"/>
      <c r="Q51" s="2"/>
    </row>
    <row r="52" spans="1:17" ht="15.75" customHeight="1" x14ac:dyDescent="0.25">
      <c r="A52" s="8">
        <f t="shared" si="4"/>
        <v>40</v>
      </c>
      <c r="B52" s="12" t="s">
        <v>98</v>
      </c>
      <c r="C52" s="38">
        <v>0</v>
      </c>
      <c r="D52" s="10">
        <v>210</v>
      </c>
      <c r="E52" s="8">
        <f t="shared" si="0"/>
        <v>210</v>
      </c>
      <c r="F52" s="8">
        <f t="shared" si="5"/>
        <v>88</v>
      </c>
      <c r="G52" s="12" t="s">
        <v>99</v>
      </c>
      <c r="H52" s="38">
        <v>0</v>
      </c>
      <c r="I52" s="10">
        <v>210</v>
      </c>
      <c r="J52" s="8">
        <f t="shared" si="1"/>
        <v>210</v>
      </c>
      <c r="K52" s="2"/>
      <c r="L52" s="2"/>
      <c r="M52" s="2"/>
      <c r="N52" s="2"/>
      <c r="O52" s="2"/>
      <c r="P52" s="2"/>
      <c r="Q52" s="2"/>
    </row>
    <row r="53" spans="1:17" ht="15.75" customHeight="1" x14ac:dyDescent="0.25">
      <c r="A53" s="8">
        <f t="shared" si="4"/>
        <v>41</v>
      </c>
      <c r="B53" s="12" t="s">
        <v>100</v>
      </c>
      <c r="C53" s="38">
        <v>0</v>
      </c>
      <c r="D53" s="10">
        <v>210</v>
      </c>
      <c r="E53" s="8">
        <f t="shared" si="0"/>
        <v>210</v>
      </c>
      <c r="F53" s="8">
        <f t="shared" si="5"/>
        <v>89</v>
      </c>
      <c r="G53" s="12" t="s">
        <v>101</v>
      </c>
      <c r="H53" s="38">
        <v>0</v>
      </c>
      <c r="I53" s="10">
        <v>210</v>
      </c>
      <c r="J53" s="8">
        <f t="shared" si="1"/>
        <v>210</v>
      </c>
      <c r="K53" s="2"/>
      <c r="L53" s="13"/>
      <c r="M53" s="13"/>
      <c r="N53" s="13"/>
      <c r="O53" s="2"/>
      <c r="P53" s="2"/>
      <c r="Q53" s="2"/>
    </row>
    <row r="54" spans="1:17" ht="15.75" customHeight="1" x14ac:dyDescent="0.25">
      <c r="A54" s="8">
        <f t="shared" si="4"/>
        <v>42</v>
      </c>
      <c r="B54" s="12" t="s">
        <v>102</v>
      </c>
      <c r="C54" s="38">
        <v>0</v>
      </c>
      <c r="D54" s="10">
        <v>210</v>
      </c>
      <c r="E54" s="8">
        <f t="shared" si="0"/>
        <v>210</v>
      </c>
      <c r="F54" s="8">
        <f t="shared" si="5"/>
        <v>90</v>
      </c>
      <c r="G54" s="12" t="s">
        <v>103</v>
      </c>
      <c r="H54" s="38">
        <v>0</v>
      </c>
      <c r="I54" s="10">
        <v>210</v>
      </c>
      <c r="J54" s="8">
        <f t="shared" si="1"/>
        <v>210</v>
      </c>
      <c r="K54" s="2"/>
      <c r="L54" s="13"/>
      <c r="M54" s="13"/>
      <c r="N54" s="13"/>
      <c r="O54" s="2"/>
      <c r="P54" s="2"/>
      <c r="Q54" s="2"/>
    </row>
    <row r="55" spans="1:17" ht="15.75" customHeight="1" x14ac:dyDescent="0.25">
      <c r="A55" s="8">
        <f t="shared" si="4"/>
        <v>43</v>
      </c>
      <c r="B55" s="12" t="s">
        <v>104</v>
      </c>
      <c r="C55" s="38">
        <v>0</v>
      </c>
      <c r="D55" s="10">
        <v>210</v>
      </c>
      <c r="E55" s="8">
        <f t="shared" si="0"/>
        <v>210</v>
      </c>
      <c r="F55" s="8">
        <f t="shared" si="5"/>
        <v>91</v>
      </c>
      <c r="G55" s="12" t="s">
        <v>105</v>
      </c>
      <c r="H55" s="38">
        <v>0</v>
      </c>
      <c r="I55" s="10">
        <v>210</v>
      </c>
      <c r="J55" s="8">
        <f t="shared" si="1"/>
        <v>210</v>
      </c>
      <c r="K55" s="2"/>
      <c r="L55" s="13"/>
      <c r="M55" s="13"/>
      <c r="N55" s="13"/>
      <c r="O55" s="2"/>
      <c r="P55" s="2"/>
      <c r="Q55" s="2"/>
    </row>
    <row r="56" spans="1:17" ht="15.75" customHeight="1" x14ac:dyDescent="0.25">
      <c r="A56" s="8">
        <f t="shared" si="4"/>
        <v>44</v>
      </c>
      <c r="B56" s="12" t="s">
        <v>106</v>
      </c>
      <c r="C56" s="38">
        <v>0</v>
      </c>
      <c r="D56" s="10">
        <v>210</v>
      </c>
      <c r="E56" s="8">
        <f t="shared" si="0"/>
        <v>210</v>
      </c>
      <c r="F56" s="8">
        <f t="shared" si="5"/>
        <v>92</v>
      </c>
      <c r="G56" s="12" t="s">
        <v>107</v>
      </c>
      <c r="H56" s="38">
        <v>0</v>
      </c>
      <c r="I56" s="10">
        <v>210</v>
      </c>
      <c r="J56" s="8">
        <f t="shared" si="1"/>
        <v>210</v>
      </c>
      <c r="K56" s="2"/>
      <c r="L56" s="13"/>
      <c r="M56" s="13"/>
      <c r="N56" s="13"/>
      <c r="O56" s="2"/>
      <c r="P56" s="2"/>
      <c r="Q56" s="2"/>
    </row>
    <row r="57" spans="1:17" ht="15.75" customHeight="1" x14ac:dyDescent="0.25">
      <c r="A57" s="8">
        <f t="shared" si="4"/>
        <v>45</v>
      </c>
      <c r="B57" s="12" t="s">
        <v>108</v>
      </c>
      <c r="C57" s="38">
        <v>0</v>
      </c>
      <c r="D57" s="10">
        <v>210</v>
      </c>
      <c r="E57" s="8">
        <f t="shared" si="0"/>
        <v>210</v>
      </c>
      <c r="F57" s="8">
        <f t="shared" si="5"/>
        <v>93</v>
      </c>
      <c r="G57" s="12" t="s">
        <v>109</v>
      </c>
      <c r="H57" s="38">
        <v>0</v>
      </c>
      <c r="I57" s="10">
        <v>210</v>
      </c>
      <c r="J57" s="8">
        <f t="shared" si="1"/>
        <v>210</v>
      </c>
      <c r="K57" s="2"/>
      <c r="L57" s="14"/>
      <c r="M57" s="13"/>
      <c r="N57" s="15"/>
      <c r="O57" s="2"/>
      <c r="P57" s="2"/>
      <c r="Q57" s="2"/>
    </row>
    <row r="58" spans="1:17" ht="15.75" customHeight="1" x14ac:dyDescent="0.25">
      <c r="A58" s="8">
        <f t="shared" si="4"/>
        <v>46</v>
      </c>
      <c r="B58" s="12" t="s">
        <v>110</v>
      </c>
      <c r="C58" s="38">
        <v>0</v>
      </c>
      <c r="D58" s="10">
        <v>210</v>
      </c>
      <c r="E58" s="8">
        <f t="shared" si="0"/>
        <v>210</v>
      </c>
      <c r="F58" s="8">
        <f t="shared" si="5"/>
        <v>94</v>
      </c>
      <c r="G58" s="12" t="s">
        <v>111</v>
      </c>
      <c r="H58" s="38">
        <v>0</v>
      </c>
      <c r="I58" s="10">
        <v>210</v>
      </c>
      <c r="J58" s="8">
        <f t="shared" si="1"/>
        <v>210</v>
      </c>
      <c r="K58" s="2"/>
      <c r="L58" s="16"/>
      <c r="M58" s="13"/>
      <c r="N58" s="15"/>
      <c r="O58" s="2"/>
      <c r="P58" s="2"/>
      <c r="Q58" s="2"/>
    </row>
    <row r="59" spans="1:17" ht="15.75" customHeight="1" x14ac:dyDescent="0.25">
      <c r="A59" s="17">
        <f t="shared" si="4"/>
        <v>47</v>
      </c>
      <c r="B59" s="18" t="s">
        <v>112</v>
      </c>
      <c r="C59" s="38">
        <v>0</v>
      </c>
      <c r="D59" s="10">
        <v>210</v>
      </c>
      <c r="E59" s="17">
        <f t="shared" si="0"/>
        <v>210</v>
      </c>
      <c r="F59" s="17">
        <f t="shared" si="5"/>
        <v>95</v>
      </c>
      <c r="G59" s="18" t="s">
        <v>113</v>
      </c>
      <c r="H59" s="38">
        <v>0</v>
      </c>
      <c r="I59" s="10">
        <v>210</v>
      </c>
      <c r="J59" s="17">
        <f t="shared" si="1"/>
        <v>210</v>
      </c>
      <c r="K59" s="2"/>
      <c r="L59" s="16"/>
      <c r="M59" s="19"/>
      <c r="N59" s="15"/>
      <c r="O59" s="2"/>
      <c r="P59" s="2"/>
      <c r="Q59" s="2"/>
    </row>
    <row r="60" spans="1:17" ht="15.75" customHeight="1" x14ac:dyDescent="0.25">
      <c r="A60" s="17">
        <f t="shared" si="4"/>
        <v>48</v>
      </c>
      <c r="B60" s="18" t="s">
        <v>114</v>
      </c>
      <c r="C60" s="38">
        <v>0</v>
      </c>
      <c r="D60" s="10">
        <v>210</v>
      </c>
      <c r="E60" s="17">
        <f t="shared" si="0"/>
        <v>210</v>
      </c>
      <c r="F60" s="17">
        <f t="shared" si="5"/>
        <v>96</v>
      </c>
      <c r="G60" s="18" t="s">
        <v>115</v>
      </c>
      <c r="H60" s="38">
        <v>0</v>
      </c>
      <c r="I60" s="10">
        <v>210</v>
      </c>
      <c r="J60" s="17">
        <f t="shared" si="1"/>
        <v>210</v>
      </c>
      <c r="K60" s="2"/>
      <c r="L60" s="16"/>
      <c r="M60" s="19"/>
      <c r="N60" s="2"/>
      <c r="O60" s="2"/>
      <c r="P60" s="2"/>
      <c r="Q60" s="2"/>
    </row>
    <row r="61" spans="1:17" ht="30.75" customHeight="1" x14ac:dyDescent="0.3">
      <c r="A61" s="127" t="s">
        <v>116</v>
      </c>
      <c r="B61" s="128"/>
      <c r="C61" s="128"/>
      <c r="D61" s="129"/>
      <c r="E61" s="130" t="s">
        <v>117</v>
      </c>
      <c r="F61" s="131"/>
      <c r="G61" s="131"/>
      <c r="H61" s="131"/>
      <c r="I61" s="131"/>
      <c r="J61" s="132"/>
      <c r="K61" s="2"/>
      <c r="L61" s="14"/>
      <c r="M61" s="2"/>
      <c r="N61" s="2"/>
      <c r="O61" s="45"/>
      <c r="P61" s="2"/>
      <c r="Q61" s="2"/>
    </row>
    <row r="62" spans="1:17" ht="40.5" customHeight="1" x14ac:dyDescent="0.25">
      <c r="A62" s="135" t="s">
        <v>170</v>
      </c>
      <c r="B62" s="136"/>
      <c r="C62" s="136"/>
      <c r="D62" s="136"/>
      <c r="E62" s="136"/>
      <c r="F62" s="136"/>
      <c r="G62" s="137"/>
      <c r="H62" s="20" t="s">
        <v>118</v>
      </c>
      <c r="I62" s="20" t="s">
        <v>119</v>
      </c>
      <c r="J62" s="20" t="s">
        <v>120</v>
      </c>
      <c r="K62" s="2"/>
      <c r="L62" s="16"/>
      <c r="M62" s="7"/>
      <c r="N62" s="7"/>
      <c r="O62" s="7"/>
      <c r="P62" s="7"/>
      <c r="Q62" s="7"/>
    </row>
    <row r="63" spans="1:17" ht="24.75" customHeight="1" x14ac:dyDescent="0.25">
      <c r="A63" s="138"/>
      <c r="B63" s="139"/>
      <c r="C63" s="139"/>
      <c r="D63" s="139"/>
      <c r="E63" s="142" t="s">
        <v>177</v>
      </c>
      <c r="F63" s="143"/>
      <c r="G63" s="144"/>
      <c r="H63" s="21">
        <v>0</v>
      </c>
      <c r="I63" s="21">
        <v>5.5819999999999999</v>
      </c>
      <c r="J63" s="21">
        <f>H63+I63</f>
        <v>5.5819999999999999</v>
      </c>
      <c r="K63" s="2"/>
      <c r="L63" s="22">
        <v>187.833</v>
      </c>
      <c r="M63" s="32">
        <f>L63/1000</f>
        <v>0.187833</v>
      </c>
      <c r="N63" s="4"/>
      <c r="O63" s="7"/>
      <c r="P63" s="7"/>
      <c r="Q63" s="7"/>
    </row>
    <row r="64" spans="1:17" ht="30" customHeight="1" x14ac:dyDescent="0.25">
      <c r="A64" s="140"/>
      <c r="B64" s="141"/>
      <c r="C64" s="141"/>
      <c r="D64" s="141"/>
      <c r="E64" s="145" t="s">
        <v>178</v>
      </c>
      <c r="F64" s="146"/>
      <c r="G64" s="147"/>
      <c r="H64" s="36">
        <v>0</v>
      </c>
      <c r="I64" s="36">
        <f>L82</f>
        <v>0.187833</v>
      </c>
      <c r="J64" s="36">
        <f>H64+I64</f>
        <v>0.187833</v>
      </c>
      <c r="K64" s="2"/>
      <c r="L64" s="24"/>
      <c r="M64" s="24"/>
      <c r="N64" s="4"/>
      <c r="O64" s="7"/>
      <c r="P64" s="7"/>
      <c r="Q64" s="7"/>
    </row>
    <row r="65" spans="1:17" ht="16.5" customHeight="1" x14ac:dyDescent="0.25">
      <c r="A65" s="25"/>
      <c r="B65" s="7" t="s">
        <v>121</v>
      </c>
      <c r="C65" s="7"/>
      <c r="D65" s="7"/>
      <c r="E65" s="7"/>
      <c r="F65" s="7"/>
      <c r="G65" s="7"/>
      <c r="H65" s="7"/>
      <c r="I65" s="7"/>
      <c r="J65" s="26"/>
      <c r="K65" s="2"/>
      <c r="L65" s="4"/>
      <c r="M65" s="4"/>
      <c r="N65" s="4"/>
      <c r="O65" s="23" t="s">
        <v>122</v>
      </c>
      <c r="P65" s="23" t="s">
        <v>123</v>
      </c>
      <c r="Q65" s="7"/>
    </row>
    <row r="66" spans="1:17" ht="28.5" customHeight="1" x14ac:dyDescent="0.25">
      <c r="A66" s="148" t="s">
        <v>179</v>
      </c>
      <c r="B66" s="149"/>
      <c r="C66" s="149"/>
      <c r="D66" s="149"/>
      <c r="E66" s="149"/>
      <c r="F66" s="149"/>
      <c r="G66" s="149"/>
      <c r="H66" s="149"/>
      <c r="I66" s="149"/>
      <c r="J66" s="150"/>
      <c r="K66" s="2" t="s">
        <v>124</v>
      </c>
      <c r="L66" s="24"/>
      <c r="M66" s="27">
        <v>9.9000000000000005E-2</v>
      </c>
      <c r="N66" s="28">
        <v>0.60299999999999998</v>
      </c>
      <c r="O66" s="29">
        <f>M66+N66</f>
        <v>0.70199999999999996</v>
      </c>
      <c r="P66" s="29">
        <f>O66/J63*100</f>
        <v>12.576137585094948</v>
      </c>
      <c r="Q66" s="7"/>
    </row>
    <row r="67" spans="1:17" ht="25.5" customHeight="1" x14ac:dyDescent="0.25">
      <c r="A67" s="30"/>
      <c r="B67" s="31"/>
      <c r="C67" s="31"/>
      <c r="D67" s="31"/>
      <c r="E67" s="31"/>
      <c r="F67" s="31"/>
      <c r="G67" s="31"/>
      <c r="H67" s="151" t="s">
        <v>125</v>
      </c>
      <c r="I67" s="152"/>
      <c r="J67" s="153"/>
      <c r="K67" s="2"/>
      <c r="L67" s="4"/>
      <c r="M67" s="29">
        <f>H63+H64</f>
        <v>0</v>
      </c>
      <c r="N67" s="29">
        <f>I63+I64-N66-0.018-M66-0.018</f>
        <v>5.0318330000000007</v>
      </c>
      <c r="O67" s="7"/>
      <c r="P67" s="7"/>
      <c r="Q67" s="7"/>
    </row>
    <row r="68" spans="1:17" ht="25.5" customHeight="1" x14ac:dyDescent="0.25">
      <c r="A68" s="40"/>
      <c r="B68" s="40"/>
      <c r="C68" s="40"/>
      <c r="D68" s="40"/>
      <c r="E68" s="40"/>
      <c r="F68" s="40"/>
      <c r="G68" s="40"/>
      <c r="H68" s="41"/>
      <c r="I68" s="42"/>
      <c r="J68" s="42"/>
      <c r="K68" s="2"/>
      <c r="L68" s="23" t="s">
        <v>130</v>
      </c>
      <c r="M68" s="29">
        <v>0</v>
      </c>
      <c r="N68" s="29">
        <v>0</v>
      </c>
      <c r="O68" s="7"/>
      <c r="P68" s="7"/>
      <c r="Q68" s="7"/>
    </row>
    <row r="69" spans="1:17" ht="33.75" customHeight="1" x14ac:dyDescent="0.25">
      <c r="A69" s="2"/>
      <c r="B69" s="2"/>
      <c r="C69" s="2"/>
      <c r="D69" s="2"/>
      <c r="E69" s="2"/>
      <c r="F69" s="2"/>
      <c r="G69" s="2"/>
      <c r="H69" s="2"/>
      <c r="I69" s="2"/>
      <c r="J69" s="2"/>
      <c r="K69" s="2"/>
      <c r="L69" s="4"/>
      <c r="M69" s="32">
        <f>(M67+M68)/3.28</f>
        <v>0</v>
      </c>
      <c r="N69" s="32">
        <f>(N67+N68)/24</f>
        <v>0.20965970833333336</v>
      </c>
      <c r="O69" s="23"/>
      <c r="P69" s="32">
        <f>M69+N69</f>
        <v>0.20965970833333336</v>
      </c>
      <c r="Q69" s="7"/>
    </row>
    <row r="70" spans="1:17" ht="15.75" customHeight="1" x14ac:dyDescent="0.25">
      <c r="A70" s="2"/>
      <c r="B70" s="2"/>
      <c r="C70" s="2"/>
      <c r="D70" s="2"/>
      <c r="E70" s="2"/>
      <c r="F70" s="2"/>
      <c r="G70" s="2"/>
      <c r="H70" s="2"/>
      <c r="I70" s="2"/>
      <c r="J70" s="2"/>
      <c r="K70" s="2"/>
      <c r="L70" s="7"/>
      <c r="M70" s="29">
        <f>M69*1000</f>
        <v>0</v>
      </c>
      <c r="N70" s="29">
        <f>N69*1000</f>
        <v>209.65970833333336</v>
      </c>
      <c r="O70" s="23"/>
      <c r="P70" s="29">
        <f>M70+N70</f>
        <v>209.65970833333336</v>
      </c>
      <c r="Q70" s="7"/>
    </row>
    <row r="71" spans="1:17" ht="15.75" customHeight="1" x14ac:dyDescent="0.25">
      <c r="A71" s="2"/>
      <c r="B71" s="2"/>
      <c r="C71" s="2"/>
      <c r="D71" s="2"/>
      <c r="E71" s="2"/>
      <c r="F71" s="2" t="s">
        <v>124</v>
      </c>
      <c r="G71" s="2"/>
      <c r="H71" s="2"/>
      <c r="I71" s="2"/>
      <c r="J71" s="2"/>
      <c r="K71" s="2"/>
      <c r="L71" s="2"/>
      <c r="M71" s="34"/>
      <c r="N71" s="34"/>
      <c r="O71" s="2"/>
      <c r="P71" s="2"/>
      <c r="Q71" s="2"/>
    </row>
    <row r="72" spans="1:17" ht="15.75" customHeight="1" x14ac:dyDescent="0.25">
      <c r="A72" s="133"/>
      <c r="B72" s="134"/>
      <c r="C72" s="134"/>
      <c r="D72" s="134"/>
      <c r="E72" s="60"/>
      <c r="F72" s="2"/>
      <c r="G72" s="2"/>
      <c r="H72" s="2"/>
      <c r="I72" s="2"/>
      <c r="J72" s="60"/>
      <c r="K72" s="2"/>
      <c r="L72" s="2"/>
      <c r="M72" s="2"/>
      <c r="N72" s="2"/>
      <c r="O72" s="2"/>
      <c r="P72" s="2"/>
      <c r="Q72" s="2"/>
    </row>
    <row r="73" spans="1:17" ht="15.75" customHeight="1" x14ac:dyDescent="0.25">
      <c r="A73" s="2"/>
      <c r="B73" s="2"/>
      <c r="C73" s="2"/>
      <c r="D73" s="2"/>
      <c r="E73" s="2"/>
      <c r="F73" s="2"/>
      <c r="G73" s="2"/>
      <c r="H73" s="2"/>
      <c r="I73" s="2"/>
      <c r="J73" s="2"/>
      <c r="K73" s="2"/>
      <c r="L73" s="2"/>
      <c r="M73" s="2"/>
      <c r="N73" s="2"/>
      <c r="O73" s="2"/>
      <c r="P73" s="2"/>
      <c r="Q73" s="2"/>
    </row>
    <row r="74" spans="1:17" ht="15.75" customHeight="1" x14ac:dyDescent="0.25">
      <c r="A74" s="2"/>
      <c r="B74" s="2"/>
      <c r="C74" s="2"/>
      <c r="D74" s="2"/>
      <c r="E74" s="33"/>
      <c r="F74" s="2"/>
      <c r="G74" s="2"/>
      <c r="H74" s="2"/>
      <c r="I74" s="2"/>
      <c r="J74" s="2"/>
      <c r="K74" s="16"/>
      <c r="L74" s="16"/>
      <c r="M74" s="2"/>
      <c r="N74" s="2"/>
      <c r="O74" s="2"/>
      <c r="P74" s="2"/>
      <c r="Q74" s="2"/>
    </row>
    <row r="75" spans="1:17" ht="15.75" customHeight="1" x14ac:dyDescent="0.25">
      <c r="A75" s="2"/>
      <c r="B75" s="2"/>
      <c r="C75" s="2"/>
      <c r="D75" s="2"/>
      <c r="E75" s="2"/>
      <c r="F75" s="2"/>
      <c r="G75" s="2"/>
      <c r="H75" s="2"/>
      <c r="I75" s="2"/>
      <c r="J75" s="2"/>
      <c r="K75" s="16"/>
      <c r="L75" s="16"/>
      <c r="M75" s="2"/>
      <c r="N75" s="2"/>
      <c r="O75" s="2"/>
      <c r="P75" s="2"/>
      <c r="Q75" s="2"/>
    </row>
    <row r="76" spans="1:17" ht="15.75" customHeight="1" x14ac:dyDescent="0.25">
      <c r="A76" s="2"/>
      <c r="B76" s="2"/>
      <c r="C76" s="2"/>
      <c r="D76" s="2"/>
      <c r="E76" s="2"/>
      <c r="F76" s="2"/>
      <c r="G76" s="2"/>
      <c r="H76" s="2"/>
      <c r="I76" s="2"/>
      <c r="J76" s="2"/>
      <c r="K76" s="16"/>
      <c r="L76" s="16"/>
      <c r="M76" s="2"/>
      <c r="N76" s="2"/>
      <c r="O76" s="2"/>
      <c r="P76" s="2"/>
      <c r="Q76" s="2"/>
    </row>
    <row r="77" spans="1:17" ht="15.75" customHeight="1" x14ac:dyDescent="0.25">
      <c r="A77" s="2"/>
      <c r="B77" s="2"/>
      <c r="C77" s="2"/>
      <c r="D77" s="2"/>
      <c r="E77" s="2"/>
      <c r="F77" s="2"/>
      <c r="G77" s="2"/>
      <c r="H77" s="2"/>
      <c r="I77" s="2"/>
      <c r="J77" s="2"/>
      <c r="K77" s="2"/>
      <c r="L77" s="2"/>
      <c r="M77" s="2"/>
      <c r="N77" s="2"/>
      <c r="O77" s="2"/>
      <c r="P77" s="2"/>
      <c r="Q77" s="2"/>
    </row>
    <row r="78" spans="1:17" ht="15.75" customHeight="1" x14ac:dyDescent="0.25">
      <c r="A78" s="2"/>
      <c r="B78" s="2"/>
      <c r="C78" s="2"/>
      <c r="D78" s="2"/>
      <c r="E78" s="2"/>
      <c r="F78" s="2"/>
      <c r="G78" s="2"/>
      <c r="H78" s="2"/>
      <c r="I78" s="2"/>
      <c r="J78" s="2"/>
      <c r="K78" s="2"/>
      <c r="L78" s="2"/>
      <c r="M78" s="2"/>
      <c r="N78" s="2"/>
      <c r="O78" s="2"/>
      <c r="P78" s="2"/>
      <c r="Q78" s="2"/>
    </row>
    <row r="79" spans="1:17" ht="15.75" customHeight="1" x14ac:dyDescent="0.25">
      <c r="A79" s="2"/>
      <c r="B79" s="2"/>
      <c r="C79" s="2"/>
      <c r="D79" s="2"/>
      <c r="E79" s="2"/>
      <c r="F79" s="2"/>
      <c r="G79" s="2"/>
      <c r="H79" s="2"/>
      <c r="I79" s="2"/>
      <c r="J79" s="2"/>
      <c r="K79" s="2"/>
      <c r="L79" s="2"/>
      <c r="M79" s="2"/>
      <c r="N79" s="2"/>
      <c r="O79" s="2"/>
      <c r="P79" s="2"/>
      <c r="Q79" s="2"/>
    </row>
    <row r="80" spans="1:17" ht="15.75" customHeight="1" x14ac:dyDescent="0.25">
      <c r="A80" s="2"/>
      <c r="B80" s="2"/>
      <c r="C80" s="2"/>
      <c r="D80" s="2"/>
      <c r="E80" s="2"/>
      <c r="F80" s="2"/>
      <c r="G80" s="2"/>
      <c r="H80" s="2"/>
      <c r="I80" s="2"/>
      <c r="J80" s="2"/>
      <c r="K80" s="23" t="s">
        <v>126</v>
      </c>
      <c r="L80" s="23" t="s">
        <v>127</v>
      </c>
      <c r="M80" s="23" t="s">
        <v>128</v>
      </c>
      <c r="N80" s="23" t="s">
        <v>129</v>
      </c>
      <c r="O80" s="2"/>
      <c r="P80" s="2"/>
      <c r="Q80" s="2"/>
    </row>
    <row r="81" spans="1:17" ht="15.75" customHeight="1" x14ac:dyDescent="0.25">
      <c r="A81" s="2"/>
      <c r="B81" s="2"/>
      <c r="C81" s="2"/>
      <c r="D81" s="2"/>
      <c r="E81" s="2"/>
      <c r="F81" s="2"/>
      <c r="G81" s="2"/>
      <c r="H81" s="2"/>
      <c r="I81" s="2"/>
      <c r="J81" s="2"/>
      <c r="K81" s="29">
        <v>0</v>
      </c>
      <c r="L81" s="29">
        <v>0.2</v>
      </c>
      <c r="M81" s="32">
        <f>K81+L81</f>
        <v>0.2</v>
      </c>
      <c r="N81" s="32">
        <f>M81-M63</f>
        <v>1.2167000000000011E-2</v>
      </c>
      <c r="O81" s="2"/>
      <c r="P81" s="2"/>
      <c r="Q81" s="2"/>
    </row>
    <row r="82" spans="1:17" ht="15.75" customHeight="1" x14ac:dyDescent="0.25">
      <c r="A82" s="2"/>
      <c r="B82" s="2"/>
      <c r="C82" s="2"/>
      <c r="D82" s="2"/>
      <c r="E82" s="2"/>
      <c r="F82" s="2"/>
      <c r="G82" s="2"/>
      <c r="H82" s="2"/>
      <c r="I82" s="2"/>
      <c r="J82" s="2"/>
      <c r="K82" s="35">
        <v>0</v>
      </c>
      <c r="L82" s="35">
        <f>L81-N81</f>
        <v>0.187833</v>
      </c>
      <c r="M82" s="32">
        <f>K82+L82</f>
        <v>0.187833</v>
      </c>
      <c r="N82" s="32">
        <f>N81/2</f>
        <v>6.0835000000000056E-3</v>
      </c>
      <c r="O82" s="2"/>
      <c r="P82" s="2"/>
      <c r="Q82" s="2"/>
    </row>
    <row r="83" spans="1:17" ht="15.75" customHeight="1" x14ac:dyDescent="0.25">
      <c r="A83" s="2"/>
      <c r="B83" s="2"/>
      <c r="C83" s="2"/>
      <c r="D83" s="2"/>
      <c r="E83" s="2"/>
      <c r="F83" s="2"/>
      <c r="G83" s="2"/>
      <c r="H83" s="2"/>
      <c r="I83" s="2"/>
      <c r="J83" s="2"/>
      <c r="K83" s="2"/>
      <c r="L83" s="2"/>
      <c r="M83" s="2"/>
      <c r="N83" s="2"/>
      <c r="O83" s="2"/>
      <c r="P83" s="2"/>
      <c r="Q83" s="2"/>
    </row>
    <row r="84" spans="1:17" ht="15.75" customHeight="1" x14ac:dyDescent="0.25">
      <c r="A84" s="2"/>
      <c r="B84" s="2"/>
      <c r="C84" s="2"/>
      <c r="D84" s="2"/>
      <c r="E84" s="2"/>
      <c r="F84" s="2"/>
      <c r="G84" s="2"/>
      <c r="H84" s="2"/>
      <c r="I84" s="2"/>
      <c r="J84" s="2"/>
      <c r="K84" s="2"/>
      <c r="L84" s="2"/>
      <c r="M84" s="2"/>
      <c r="N84" s="2"/>
      <c r="O84" s="2"/>
      <c r="P84" s="2"/>
      <c r="Q84" s="2"/>
    </row>
    <row r="85" spans="1:17" ht="15.75" customHeight="1" x14ac:dyDescent="0.25">
      <c r="A85" s="2"/>
      <c r="B85" s="2"/>
      <c r="C85" s="2"/>
      <c r="D85" s="2"/>
      <c r="E85" s="2"/>
      <c r="F85" s="2"/>
      <c r="G85" s="2"/>
      <c r="H85" s="2"/>
      <c r="I85" s="2"/>
      <c r="J85" s="2"/>
      <c r="K85" s="2"/>
      <c r="L85" s="2"/>
      <c r="M85" s="2"/>
      <c r="N85" s="2"/>
      <c r="O85" s="2"/>
      <c r="P85" s="2"/>
      <c r="Q85" s="2"/>
    </row>
    <row r="86" spans="1:17" ht="15.75" customHeight="1" x14ac:dyDescent="0.25">
      <c r="A86" s="2"/>
      <c r="B86" s="2"/>
      <c r="C86" s="2"/>
      <c r="D86" s="2"/>
      <c r="E86" s="2"/>
      <c r="F86" s="2"/>
      <c r="G86" s="2"/>
      <c r="H86" s="2"/>
      <c r="I86" s="2"/>
      <c r="J86" s="2"/>
      <c r="K86" s="2"/>
      <c r="L86" s="2"/>
      <c r="M86" s="2"/>
      <c r="N86" s="2"/>
      <c r="O86" s="2"/>
      <c r="P86" s="2"/>
      <c r="Q86" s="2"/>
    </row>
    <row r="87" spans="1:17" ht="15.75" customHeight="1" x14ac:dyDescent="0.25">
      <c r="A87" s="2"/>
      <c r="B87" s="2"/>
      <c r="C87" s="2"/>
      <c r="D87" s="2"/>
      <c r="E87" s="2"/>
      <c r="F87" s="2"/>
      <c r="G87" s="2"/>
      <c r="H87" s="2"/>
      <c r="I87" s="2"/>
      <c r="J87" s="2"/>
      <c r="K87" s="2"/>
      <c r="L87" s="2"/>
      <c r="M87" s="2"/>
      <c r="N87" s="2"/>
      <c r="O87" s="2"/>
      <c r="P87" s="2"/>
      <c r="Q87" s="2"/>
    </row>
    <row r="88" spans="1:17" ht="15.75" customHeight="1" x14ac:dyDescent="0.25">
      <c r="A88" s="2"/>
      <c r="B88" s="2"/>
      <c r="C88" s="2"/>
      <c r="D88" s="2"/>
      <c r="E88" s="2"/>
      <c r="F88" s="2"/>
      <c r="G88" s="2"/>
      <c r="H88" s="2"/>
      <c r="I88" s="2"/>
      <c r="J88" s="2"/>
      <c r="K88" s="2"/>
      <c r="L88" s="2"/>
      <c r="M88" s="2"/>
      <c r="N88" s="2"/>
      <c r="O88" s="2"/>
      <c r="P88" s="2"/>
      <c r="Q88" s="2"/>
    </row>
    <row r="89" spans="1:17" ht="15.75" customHeight="1" x14ac:dyDescent="0.25">
      <c r="A89" s="2"/>
      <c r="B89" s="2"/>
      <c r="C89" s="2"/>
      <c r="D89" s="2"/>
      <c r="E89" s="2"/>
      <c r="F89" s="2"/>
      <c r="G89" s="2"/>
      <c r="H89" s="2"/>
      <c r="I89" s="2"/>
      <c r="J89" s="2"/>
      <c r="K89" s="2"/>
      <c r="L89" s="2"/>
      <c r="M89" s="2"/>
      <c r="N89" s="2"/>
      <c r="O89" s="2"/>
      <c r="P89" s="2"/>
      <c r="Q89" s="2"/>
    </row>
    <row r="90" spans="1:17" ht="15.75" customHeight="1" x14ac:dyDescent="0.25">
      <c r="A90" s="2"/>
      <c r="B90" s="2"/>
      <c r="C90" s="2"/>
      <c r="D90" s="2"/>
      <c r="E90" s="2"/>
      <c r="F90" s="2"/>
      <c r="G90" s="2"/>
      <c r="H90" s="2"/>
      <c r="I90" s="2"/>
      <c r="J90" s="2"/>
      <c r="K90" s="2"/>
      <c r="L90" s="2"/>
      <c r="M90" s="2"/>
      <c r="N90" s="2"/>
      <c r="O90" s="2"/>
      <c r="P90" s="2"/>
      <c r="Q90" s="2"/>
    </row>
    <row r="91" spans="1:17" ht="15.75" customHeight="1" x14ac:dyDescent="0.25">
      <c r="A91" s="2"/>
      <c r="B91" s="2"/>
      <c r="C91" s="2"/>
      <c r="D91" s="2"/>
      <c r="E91" s="2"/>
      <c r="F91" s="2"/>
      <c r="G91" s="2"/>
      <c r="H91" s="2"/>
      <c r="I91" s="2"/>
      <c r="J91" s="2"/>
      <c r="K91" s="2"/>
      <c r="L91" s="2"/>
      <c r="M91" s="2"/>
      <c r="N91" s="2"/>
      <c r="O91" s="2"/>
      <c r="P91" s="2"/>
      <c r="Q91" s="2"/>
    </row>
    <row r="92" spans="1:17" ht="15.75" customHeight="1" x14ac:dyDescent="0.25">
      <c r="A92" s="2"/>
      <c r="B92" s="2"/>
      <c r="C92" s="2"/>
      <c r="D92" s="2"/>
      <c r="E92" s="2"/>
      <c r="F92" s="2"/>
      <c r="G92" s="2"/>
      <c r="H92" s="2"/>
      <c r="I92" s="2"/>
      <c r="J92" s="2"/>
      <c r="K92" s="2"/>
      <c r="L92" s="2"/>
      <c r="M92" s="2"/>
      <c r="N92" s="2"/>
      <c r="O92" s="2"/>
      <c r="P92" s="2"/>
      <c r="Q92" s="2"/>
    </row>
    <row r="93" spans="1:17" ht="15.75" customHeight="1" x14ac:dyDescent="0.25">
      <c r="A93" s="2"/>
      <c r="B93" s="2"/>
      <c r="C93" s="2"/>
      <c r="D93" s="2"/>
      <c r="E93" s="2"/>
      <c r="F93" s="2"/>
      <c r="G93" s="2"/>
      <c r="H93" s="2"/>
      <c r="I93" s="2"/>
      <c r="J93" s="2"/>
      <c r="K93" s="2"/>
      <c r="L93" s="2"/>
      <c r="M93" s="2"/>
      <c r="N93" s="2"/>
      <c r="O93" s="2"/>
      <c r="P93" s="2"/>
      <c r="Q93" s="2"/>
    </row>
    <row r="94" spans="1:17" ht="15.75" customHeight="1" x14ac:dyDescent="0.25">
      <c r="A94" s="2"/>
      <c r="B94" s="2"/>
      <c r="C94" s="2"/>
      <c r="D94" s="2"/>
      <c r="E94" s="2"/>
      <c r="F94" s="2"/>
      <c r="G94" s="2"/>
      <c r="H94" s="2"/>
      <c r="I94" s="2"/>
      <c r="J94" s="2"/>
      <c r="K94" s="2"/>
      <c r="L94" s="2"/>
      <c r="M94" s="2"/>
      <c r="N94" s="2"/>
      <c r="O94" s="2"/>
      <c r="P94" s="2"/>
      <c r="Q94" s="2"/>
    </row>
    <row r="95" spans="1:17" ht="15.75" customHeight="1" x14ac:dyDescent="0.25">
      <c r="A95" s="2"/>
      <c r="B95" s="2"/>
      <c r="C95" s="2"/>
      <c r="D95" s="2"/>
      <c r="E95" s="2"/>
      <c r="F95" s="2"/>
      <c r="G95" s="2"/>
      <c r="H95" s="2"/>
      <c r="I95" s="2"/>
      <c r="J95" s="2"/>
      <c r="K95" s="2"/>
      <c r="L95" s="2"/>
      <c r="M95" s="2"/>
      <c r="N95" s="2"/>
      <c r="O95" s="2"/>
      <c r="P95" s="2"/>
      <c r="Q95" s="2"/>
    </row>
    <row r="96" spans="1:17" ht="15.75" customHeight="1" x14ac:dyDescent="0.25">
      <c r="A96" s="2"/>
      <c r="B96" s="2"/>
      <c r="C96" s="2"/>
      <c r="D96" s="2"/>
      <c r="E96" s="2"/>
      <c r="F96" s="2"/>
      <c r="G96" s="2"/>
      <c r="H96" s="2"/>
      <c r="I96" s="2"/>
      <c r="J96" s="2"/>
      <c r="K96" s="2"/>
      <c r="L96" s="2"/>
      <c r="M96" s="2"/>
      <c r="N96" s="2"/>
      <c r="O96" s="2"/>
      <c r="P96" s="2"/>
      <c r="Q96" s="2"/>
    </row>
    <row r="97" spans="1:17" ht="15.75" customHeight="1" x14ac:dyDescent="0.25">
      <c r="A97" s="2"/>
      <c r="B97" s="2"/>
      <c r="C97" s="2"/>
      <c r="D97" s="2"/>
      <c r="E97" s="2"/>
      <c r="F97" s="2"/>
      <c r="G97" s="2"/>
      <c r="H97" s="2"/>
      <c r="I97" s="2"/>
      <c r="J97" s="2"/>
      <c r="K97" s="2"/>
      <c r="L97" s="2"/>
      <c r="M97" s="2"/>
      <c r="N97" s="2"/>
      <c r="O97" s="2"/>
      <c r="P97" s="2"/>
      <c r="Q97" s="2"/>
    </row>
    <row r="98" spans="1:17" ht="15.75" customHeight="1" x14ac:dyDescent="0.25">
      <c r="A98" s="2"/>
      <c r="B98" s="2"/>
      <c r="C98" s="2"/>
      <c r="D98" s="2"/>
      <c r="E98" s="2"/>
      <c r="F98" s="2"/>
      <c r="G98" s="2"/>
      <c r="H98" s="2"/>
      <c r="I98" s="2"/>
      <c r="J98" s="2"/>
      <c r="K98" s="2"/>
      <c r="L98" s="2"/>
      <c r="M98" s="2"/>
      <c r="N98" s="2"/>
      <c r="O98" s="2"/>
      <c r="P98" s="2"/>
      <c r="Q98" s="2"/>
    </row>
    <row r="99" spans="1:17" ht="15.75" customHeight="1" x14ac:dyDescent="0.25">
      <c r="A99" s="2"/>
      <c r="B99" s="2"/>
      <c r="C99" s="2"/>
      <c r="D99" s="2"/>
      <c r="E99" s="2"/>
      <c r="F99" s="2"/>
      <c r="G99" s="2"/>
      <c r="H99" s="2"/>
      <c r="I99" s="2"/>
      <c r="J99" s="2"/>
      <c r="K99" s="2"/>
      <c r="L99" s="2"/>
      <c r="M99" s="2"/>
      <c r="N99" s="2"/>
      <c r="O99" s="2"/>
      <c r="P99" s="2"/>
      <c r="Q99" s="2"/>
    </row>
    <row r="100" spans="1:17" ht="15.75" customHeight="1" x14ac:dyDescent="0.25">
      <c r="A100" s="2"/>
      <c r="B100" s="2"/>
      <c r="C100" s="2"/>
      <c r="D100" s="2"/>
      <c r="E100" s="2"/>
      <c r="F100" s="2"/>
      <c r="G100" s="2"/>
      <c r="H100" s="2"/>
      <c r="I100" s="2"/>
      <c r="J100" s="2"/>
      <c r="K100" s="2"/>
      <c r="L100" s="2"/>
      <c r="M100" s="2"/>
      <c r="N100" s="2"/>
      <c r="O100" s="2"/>
      <c r="P100" s="2"/>
      <c r="Q100" s="2"/>
    </row>
    <row r="101" spans="1:17" ht="15.75" customHeight="1" x14ac:dyDescent="0.25">
      <c r="A101" s="2"/>
      <c r="B101" s="2"/>
      <c r="C101" s="2"/>
      <c r="D101" s="2"/>
      <c r="E101" s="2"/>
      <c r="F101" s="2"/>
      <c r="G101" s="2"/>
      <c r="H101" s="2"/>
      <c r="I101" s="2"/>
      <c r="J101" s="2"/>
      <c r="K101" s="2"/>
      <c r="L101" s="2"/>
      <c r="M101" s="2"/>
      <c r="N101" s="2"/>
      <c r="O101" s="2"/>
      <c r="P101" s="2"/>
      <c r="Q101" s="2"/>
    </row>
  </sheetData>
  <mergeCells count="37">
    <mergeCell ref="L11:L12"/>
    <mergeCell ref="M11:N11"/>
    <mergeCell ref="A61:D61"/>
    <mergeCell ref="E61:J61"/>
    <mergeCell ref="A72:D72"/>
    <mergeCell ref="A62:G62"/>
    <mergeCell ref="A63:D64"/>
    <mergeCell ref="E63:G63"/>
    <mergeCell ref="E64:G64"/>
    <mergeCell ref="A66:J66"/>
    <mergeCell ref="H67:J67"/>
    <mergeCell ref="A9:B9"/>
    <mergeCell ref="C9:J9"/>
    <mergeCell ref="A10:B10"/>
    <mergeCell ref="C10:J10"/>
    <mergeCell ref="A11:A12"/>
    <mergeCell ref="B11:B12"/>
    <mergeCell ref="C11:C12"/>
    <mergeCell ref="D11:D12"/>
    <mergeCell ref="E11:E12"/>
    <mergeCell ref="F11:F12"/>
    <mergeCell ref="G11:G12"/>
    <mergeCell ref="H11:H12"/>
    <mergeCell ref="I11:I12"/>
    <mergeCell ref="J11:J12"/>
    <mergeCell ref="A6:B6"/>
    <mergeCell ref="C6:J6"/>
    <mergeCell ref="A7:B7"/>
    <mergeCell ref="C7:J7"/>
    <mergeCell ref="A8:B8"/>
    <mergeCell ref="C8:J8"/>
    <mergeCell ref="A1:J1"/>
    <mergeCell ref="A2:J2"/>
    <mergeCell ref="A3:J3"/>
    <mergeCell ref="A4:J4"/>
    <mergeCell ref="A5:B5"/>
    <mergeCell ref="C5:J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30</vt:i4>
      </vt:variant>
    </vt:vector>
  </HeadingPairs>
  <TitlesOfParts>
    <vt:vector size="30" baseType="lpstr">
      <vt:lpstr>01.09.2020</vt:lpstr>
      <vt:lpstr>02.09.2020</vt:lpstr>
      <vt:lpstr>03.09.2020</vt:lpstr>
      <vt:lpstr>04.09.2020</vt:lpstr>
      <vt:lpstr>05.09.2020</vt:lpstr>
      <vt:lpstr>06.09.2020 </vt:lpstr>
      <vt:lpstr>07.09.2020  </vt:lpstr>
      <vt:lpstr>08.09.2020   </vt:lpstr>
      <vt:lpstr>09.09.2020 </vt:lpstr>
      <vt:lpstr>10.09.2020</vt:lpstr>
      <vt:lpstr>11.09.2020 </vt:lpstr>
      <vt:lpstr>12.09.2020 </vt:lpstr>
      <vt:lpstr>13.09.2020 </vt:lpstr>
      <vt:lpstr>14.09.2020</vt:lpstr>
      <vt:lpstr>15.09.2020</vt:lpstr>
      <vt:lpstr>16.09.2020</vt:lpstr>
      <vt:lpstr>17.09.2020</vt:lpstr>
      <vt:lpstr>18.09.2020</vt:lpstr>
      <vt:lpstr>19.09.2020 </vt:lpstr>
      <vt:lpstr>20.09.2020</vt:lpstr>
      <vt:lpstr>21.09.2020 </vt:lpstr>
      <vt:lpstr>22.09.2020 </vt:lpstr>
      <vt:lpstr>23.09.2020 </vt:lpstr>
      <vt:lpstr>24.09.2020  </vt:lpstr>
      <vt:lpstr>25.09.2020  </vt:lpstr>
      <vt:lpstr>26.09.2020 </vt:lpstr>
      <vt:lpstr>27.09.2020 </vt:lpstr>
      <vt:lpstr>28.09.2020  </vt:lpstr>
      <vt:lpstr>29.09.2020</vt:lpstr>
      <vt:lpstr>30.09.2020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2020-11-17T05:54:01Z</dcterms:modified>
</cp:coreProperties>
</file>